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Dropbox\Bundesjugendtreffen\Ticket\"/>
    </mc:Choice>
  </mc:AlternateContent>
  <xr:revisionPtr revIDLastSave="0" documentId="13_ncr:1_{AD79F069-433B-440F-917D-BF99B25FC930}" xr6:coauthVersionLast="47" xr6:coauthVersionMax="47" xr10:uidLastSave="{00000000-0000-0000-0000-000000000000}"/>
  <bookViews>
    <workbookView xWindow="28680" yWindow="-120" windowWidth="29040" windowHeight="15720" xr2:uid="{00000000-000D-0000-FFFF-FFFF00000000}"/>
  </bookViews>
  <sheets>
    <sheet name="Tabelle1" sheetId="1" r:id="rId1"/>
    <sheet name="Tabelle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F15" i="1" s="1"/>
  <c r="K43" i="1"/>
  <c r="E16" i="1"/>
  <c r="F16" i="1" s="1"/>
  <c r="E17" i="1"/>
  <c r="F17" i="1" s="1"/>
  <c r="E18" i="1"/>
  <c r="F18" i="1" s="1"/>
  <c r="E19" i="1"/>
  <c r="F19" i="1" s="1"/>
  <c r="E20" i="1"/>
  <c r="F20" i="1" s="1"/>
  <c r="E21" i="1"/>
  <c r="F21" i="1" s="1"/>
  <c r="E22" i="1"/>
  <c r="F22" i="1" s="1"/>
  <c r="I35" i="1" l="1"/>
  <c r="H35" i="1"/>
  <c r="N14" i="1"/>
  <c r="O14" i="1" l="1"/>
  <c r="O34" i="1" s="1"/>
  <c r="O19" i="1" l="1"/>
  <c r="O27" i="1"/>
  <c r="O31" i="1"/>
  <c r="O23" i="1"/>
  <c r="O33" i="1"/>
  <c r="O29" i="1"/>
  <c r="O25" i="1"/>
  <c r="O21" i="1"/>
  <c r="O17" i="1"/>
  <c r="O15" i="1"/>
  <c r="P14" i="1"/>
  <c r="O32" i="1"/>
  <c r="O30" i="1"/>
  <c r="O28" i="1"/>
  <c r="O26" i="1"/>
  <c r="O24" i="1"/>
  <c r="O22" i="1"/>
  <c r="O20" i="1"/>
  <c r="O18" i="1"/>
  <c r="O16" i="1"/>
  <c r="L15" i="1"/>
  <c r="L16" i="1"/>
  <c r="L17" i="1"/>
  <c r="L18" i="1"/>
  <c r="L19" i="1"/>
  <c r="L20" i="1"/>
  <c r="L21" i="1"/>
  <c r="L22" i="1"/>
  <c r="L23" i="1"/>
  <c r="L24" i="1"/>
  <c r="L25" i="1"/>
  <c r="L26" i="1"/>
  <c r="L27" i="1"/>
  <c r="L28" i="1"/>
  <c r="L29" i="1"/>
  <c r="L30" i="1"/>
  <c r="L31" i="1"/>
  <c r="L32" i="1"/>
  <c r="L33" i="1"/>
  <c r="L34" i="1"/>
  <c r="J15" i="1"/>
  <c r="J16" i="1"/>
  <c r="J17" i="1"/>
  <c r="J18" i="1"/>
  <c r="J19" i="1"/>
  <c r="J20" i="1"/>
  <c r="J21" i="1"/>
  <c r="J22" i="1"/>
  <c r="J23" i="1"/>
  <c r="J24" i="1"/>
  <c r="J25" i="1"/>
  <c r="J26" i="1"/>
  <c r="J27" i="1"/>
  <c r="J28" i="1"/>
  <c r="J29" i="1"/>
  <c r="J30" i="1"/>
  <c r="J31" i="1"/>
  <c r="J32" i="1"/>
  <c r="J33" i="1"/>
  <c r="J34" i="1"/>
  <c r="M18" i="1" l="1"/>
  <c r="M22" i="1"/>
  <c r="M20" i="1"/>
  <c r="M15" i="1"/>
  <c r="M19" i="1"/>
  <c r="M16" i="1"/>
  <c r="M17" i="1"/>
  <c r="M21" i="1"/>
  <c r="E31" i="1"/>
  <c r="M31" i="1" s="1"/>
  <c r="E30" i="1"/>
  <c r="M30" i="1" s="1"/>
  <c r="E29" i="1"/>
  <c r="M29" i="1" s="1"/>
  <c r="E28" i="1"/>
  <c r="M28" i="1" s="1"/>
  <c r="E27" i="1"/>
  <c r="M27" i="1" s="1"/>
  <c r="E26" i="1"/>
  <c r="M26" i="1" s="1"/>
  <c r="E25" i="1"/>
  <c r="M25" i="1" s="1"/>
  <c r="E24" i="1"/>
  <c r="M24" i="1" s="1"/>
  <c r="E23" i="1"/>
  <c r="M23" i="1" s="1"/>
  <c r="E32" i="1"/>
  <c r="M32" i="1" s="1"/>
  <c r="E33" i="1"/>
  <c r="M33" i="1" s="1"/>
  <c r="E34" i="1"/>
  <c r="M34" i="1" s="1"/>
  <c r="F33" i="1" l="1"/>
  <c r="F24" i="1"/>
  <c r="F26" i="1"/>
  <c r="F28" i="1"/>
  <c r="F30" i="1"/>
  <c r="F34" i="1"/>
  <c r="F32" i="1"/>
  <c r="F23" i="1"/>
  <c r="F25" i="1"/>
  <c r="F27" i="1"/>
  <c r="F29" i="1"/>
  <c r="F31" i="1"/>
  <c r="K18" i="1"/>
  <c r="P18" i="1" s="1"/>
  <c r="K27" i="1"/>
  <c r="P27" i="1" s="1"/>
  <c r="K17" i="1"/>
  <c r="P17" i="1" s="1"/>
  <c r="K28" i="1"/>
  <c r="P28" i="1" s="1"/>
  <c r="K33" i="1"/>
  <c r="P33" i="1" s="1"/>
  <c r="K22" i="1"/>
  <c r="P22" i="1" s="1"/>
  <c r="K30" i="1"/>
  <c r="P30" i="1" s="1"/>
  <c r="K32" i="1"/>
  <c r="P32" i="1" s="1"/>
  <c r="K23" i="1"/>
  <c r="P23" i="1" s="1"/>
  <c r="K31" i="1"/>
  <c r="P31" i="1" s="1"/>
  <c r="K34" i="1"/>
  <c r="P34" i="1" s="1"/>
  <c r="K29" i="1"/>
  <c r="P29" i="1" s="1"/>
  <c r="K21" i="1"/>
  <c r="P21" i="1" s="1"/>
  <c r="K24" i="1"/>
  <c r="P24" i="1" s="1"/>
  <c r="K20" i="1"/>
  <c r="P20" i="1" s="1"/>
  <c r="K25" i="1"/>
  <c r="P25" i="1" s="1"/>
  <c r="K19" i="1"/>
  <c r="P19" i="1" s="1"/>
  <c r="K26" i="1"/>
  <c r="P26" i="1" s="1"/>
  <c r="K16" i="1"/>
  <c r="P16" i="1" s="1"/>
  <c r="K15" i="1"/>
  <c r="P15" i="1" s="1"/>
  <c r="N22" i="1" l="1"/>
  <c r="N31" i="1"/>
  <c r="Q31" i="1" s="1"/>
  <c r="N27" i="1"/>
  <c r="Q27" i="1" s="1"/>
  <c r="N23" i="1"/>
  <c r="N34" i="1"/>
  <c r="N28" i="1"/>
  <c r="Q28" i="1" s="1"/>
  <c r="N24" i="1"/>
  <c r="Q24" i="1" s="1"/>
  <c r="N16" i="1"/>
  <c r="N19" i="1"/>
  <c r="N20" i="1"/>
  <c r="N21" i="1"/>
  <c r="N17" i="1"/>
  <c r="N18" i="1"/>
  <c r="N29" i="1"/>
  <c r="Q29" i="1" s="1"/>
  <c r="N25" i="1"/>
  <c r="Q25" i="1" s="1"/>
  <c r="N32" i="1"/>
  <c r="Q32" i="1" s="1"/>
  <c r="N30" i="1"/>
  <c r="N26" i="1"/>
  <c r="Q26" i="1" s="1"/>
  <c r="N33" i="1"/>
  <c r="Q33" i="1" s="1"/>
  <c r="N15" i="1"/>
  <c r="Q34" i="1"/>
  <c r="Q23" i="1"/>
  <c r="Q30" i="1"/>
  <c r="Q17" i="1" l="1"/>
  <c r="Q19" i="1"/>
  <c r="Q20" i="1"/>
  <c r="Q16" i="1"/>
  <c r="Q18" i="1"/>
  <c r="Q21" i="1"/>
  <c r="Q22" i="1"/>
  <c r="Q15" i="1"/>
  <c r="Q35" i="1" l="1"/>
</calcChain>
</file>

<file path=xl/sharedStrings.xml><?xml version="1.0" encoding="utf-8"?>
<sst xmlns="http://schemas.openxmlformats.org/spreadsheetml/2006/main" count="51" uniqueCount="46">
  <si>
    <t>Datum</t>
  </si>
  <si>
    <t>Unterschrift/Stempel vom Schule/Verein:</t>
  </si>
  <si>
    <t>DGSJ im DGSV e.V.</t>
  </si>
  <si>
    <t>IBAN: DE72 3605 0105 0002 2503 55</t>
  </si>
  <si>
    <t>Sparkasse Essen</t>
  </si>
  <si>
    <t>BIC: SPESDE3EXXX</t>
  </si>
  <si>
    <t>school name or club name</t>
  </si>
  <si>
    <t>family name</t>
  </si>
  <si>
    <t>N.</t>
  </si>
  <si>
    <t>first name</t>
  </si>
  <si>
    <t>birthday date xx.xx.xxxx</t>
  </si>
  <si>
    <t>sports</t>
  </si>
  <si>
    <r>
      <rPr>
        <b/>
        <sz val="12"/>
        <color theme="1"/>
        <rFont val="Calibri"/>
        <family val="2"/>
        <scheme val="minor"/>
      </rPr>
      <t>opening ceremony</t>
    </r>
    <r>
      <rPr>
        <b/>
        <sz val="14"/>
        <color theme="1"/>
        <rFont val="Calibri"/>
        <family val="2"/>
        <scheme val="minor"/>
      </rPr>
      <t xml:space="preserve">  03.06 .2022</t>
    </r>
  </si>
  <si>
    <r>
      <rPr>
        <b/>
        <sz val="12"/>
        <color theme="1"/>
        <rFont val="Calibri"/>
        <family val="2"/>
        <scheme val="minor"/>
      </rPr>
      <t>closing ceremony</t>
    </r>
    <r>
      <rPr>
        <b/>
        <sz val="14"/>
        <color theme="1"/>
        <rFont val="Calibri"/>
        <family val="2"/>
        <scheme val="minor"/>
      </rPr>
      <t xml:space="preserve">  05.06.2022</t>
    </r>
  </si>
  <si>
    <t>Cost</t>
  </si>
  <si>
    <t>participation</t>
  </si>
  <si>
    <t>YES</t>
  </si>
  <si>
    <t>NO</t>
  </si>
  <si>
    <t>DO NOT KNOW</t>
  </si>
  <si>
    <t>basketball</t>
  </si>
  <si>
    <t>beach volleyball</t>
  </si>
  <si>
    <t>bowling</t>
  </si>
  <si>
    <t>athletics</t>
  </si>
  <si>
    <t>motorsports</t>
  </si>
  <si>
    <t>football</t>
  </si>
  <si>
    <t>tennis</t>
  </si>
  <si>
    <t>table tennis</t>
  </si>
  <si>
    <t>water polo</t>
  </si>
  <si>
    <t>others</t>
  </si>
  <si>
    <t>schwimming</t>
  </si>
  <si>
    <t>closing ceremony</t>
  </si>
  <si>
    <t>Total                        (incl. discount)</t>
  </si>
  <si>
    <t>BJT accredation</t>
  </si>
  <si>
    <t>BJT - accredation</t>
  </si>
  <si>
    <t>combination(BJT+ closing ceremony)</t>
  </si>
  <si>
    <t>0 - 9 years</t>
  </si>
  <si>
    <t>10-17 years</t>
  </si>
  <si>
    <t>ab 18 years</t>
  </si>
  <si>
    <t>BJT - accredation and party evening order</t>
  </si>
  <si>
    <t>all total</t>
  </si>
  <si>
    <t>Please attach a passport photo (familyname_firstname.jpg, each color up to 500 kB)!</t>
  </si>
  <si>
    <t>Please order by email to the BJT 2022 team: info@dg-sportjugend.de. Please send the signed and stamped list separately in PDF format AND in Excel format for further processing. Only after confirmation from us can you then transfer the money. Cheating based on age or similar, such as forwarding to a third party, will result in the ticket being voided. In the event of personal cancellation at short notice, the money will not be refunded from 2nd May  2022. If you exceed the registration deadline for BJT - accredation card costs 3.00 euros per person.</t>
  </si>
  <si>
    <t>entrance</t>
  </si>
  <si>
    <t>registration last deadline to:</t>
  </si>
  <si>
    <t>last Deadline for BJT - accredation</t>
  </si>
  <si>
    <t>Banktransfer to the BJT 2022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</si>
</sst>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sz val="14"/>
      <color rgb="FF333333"/>
      <name val="Tahoma"/>
      <family val="2"/>
    </font>
    <font>
      <b/>
      <sz val="16"/>
      <color theme="1"/>
      <name val="Calibri"/>
      <family val="2"/>
      <scheme val="minor"/>
    </font>
    <font>
      <sz val="8"/>
      <name val="Calibri"/>
      <family val="2"/>
      <scheme val="minor"/>
    </font>
    <font>
      <b/>
      <sz val="13"/>
      <color theme="1"/>
      <name val="Calibri"/>
      <family val="2"/>
      <scheme val="minor"/>
    </font>
    <font>
      <sz val="14"/>
      <color theme="1"/>
      <name val="Calibri"/>
      <family val="2"/>
      <scheme val="minor"/>
    </font>
    <font>
      <b/>
      <sz val="28"/>
      <color theme="5" tint="-0.249977111117893"/>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7">
    <xf numFmtId="0" fontId="0" fillId="0" borderId="0" xfId="0"/>
    <xf numFmtId="14" fontId="0" fillId="0" borderId="0" xfId="0" applyNumberFormat="1"/>
    <xf numFmtId="0" fontId="4" fillId="0" borderId="0" xfId="0" applyFont="1"/>
    <xf numFmtId="0" fontId="0" fillId="0" borderId="0" xfId="0" applyProtection="1">
      <protection hidden="1"/>
    </xf>
    <xf numFmtId="164" fontId="0" fillId="0" borderId="0" xfId="0" applyNumberFormat="1" applyFont="1" applyAlignment="1" applyProtection="1">
      <alignment horizontal="center"/>
      <protection hidden="1"/>
    </xf>
    <xf numFmtId="0" fontId="1" fillId="0" borderId="0" xfId="0" applyFont="1" applyAlignment="1" applyProtection="1">
      <alignment horizontal="center" vertical="center"/>
      <protection hidden="1"/>
    </xf>
    <xf numFmtId="164" fontId="1" fillId="0" borderId="12"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4" fontId="3" fillId="0" borderId="0" xfId="0" applyNumberFormat="1" applyFont="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0" fontId="0" fillId="0" borderId="7" xfId="0" applyBorder="1" applyProtection="1">
      <protection hidden="1"/>
    </xf>
    <xf numFmtId="0" fontId="2" fillId="0" borderId="0" xfId="0" applyFont="1" applyFill="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164" fontId="1" fillId="0" borderId="20"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protection hidden="1"/>
    </xf>
    <xf numFmtId="164" fontId="1" fillId="0" borderId="14" xfId="0" applyNumberFormat="1" applyFont="1" applyBorder="1" applyAlignment="1" applyProtection="1">
      <alignment horizontal="center"/>
      <protection hidden="1"/>
    </xf>
    <xf numFmtId="0" fontId="1" fillId="3" borderId="8" xfId="0" applyFont="1" applyFill="1" applyBorder="1" applyAlignment="1" applyProtection="1">
      <alignment horizontal="center" vertical="center"/>
      <protection hidden="1"/>
    </xf>
    <xf numFmtId="0" fontId="0" fillId="0" borderId="0" xfId="0" applyBorder="1" applyProtection="1">
      <protection hidden="1"/>
    </xf>
    <xf numFmtId="164" fontId="1" fillId="0" borderId="15" xfId="0" applyNumberFormat="1" applyFont="1" applyBorder="1" applyAlignment="1" applyProtection="1">
      <alignment horizontal="center"/>
      <protection hidden="1"/>
    </xf>
    <xf numFmtId="164" fontId="1" fillId="0" borderId="18" xfId="0" applyNumberFormat="1" applyFont="1" applyBorder="1" applyAlignment="1" applyProtection="1">
      <alignment horizontal="center"/>
      <protection hidden="1"/>
    </xf>
    <xf numFmtId="164" fontId="1" fillId="0" borderId="20" xfId="0" applyNumberFormat="1" applyFont="1" applyBorder="1" applyAlignment="1" applyProtection="1">
      <alignment horizontal="center"/>
      <protection hidden="1"/>
    </xf>
    <xf numFmtId="164" fontId="1" fillId="0" borderId="19" xfId="0" applyNumberFormat="1" applyFont="1" applyBorder="1" applyAlignment="1" applyProtection="1">
      <alignment horizontal="center"/>
      <protection hidden="1"/>
    </xf>
    <xf numFmtId="164" fontId="1" fillId="0" borderId="13" xfId="0" applyNumberFormat="1" applyFont="1" applyBorder="1" applyAlignment="1" applyProtection="1">
      <alignment horizontal="center" vertical="center"/>
      <protection hidden="1"/>
    </xf>
    <xf numFmtId="164" fontId="1" fillId="0" borderId="1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0" xfId="0" applyFont="1" applyAlignment="1" applyProtection="1">
      <alignment vertical="center"/>
      <protection hidden="1"/>
    </xf>
    <xf numFmtId="0" fontId="0" fillId="0" borderId="2" xfId="0" applyBorder="1" applyProtection="1">
      <protection hidden="1"/>
    </xf>
    <xf numFmtId="0" fontId="1" fillId="3" borderId="7" xfId="0" applyFont="1" applyFill="1" applyBorder="1" applyAlignment="1" applyProtection="1">
      <alignment vertical="center"/>
      <protection hidden="1"/>
    </xf>
    <xf numFmtId="0" fontId="0" fillId="0" borderId="0" xfId="0" applyFill="1" applyProtection="1">
      <protection hidden="1"/>
    </xf>
    <xf numFmtId="0" fontId="0" fillId="0" borderId="0" xfId="0" applyBorder="1" applyAlignment="1" applyProtection="1">
      <alignment vertical="top"/>
      <protection hidden="1"/>
    </xf>
    <xf numFmtId="0" fontId="0" fillId="0" borderId="23" xfId="0" applyBorder="1" applyAlignment="1" applyProtection="1">
      <alignment vertical="top"/>
      <protection hidden="1"/>
    </xf>
    <xf numFmtId="14" fontId="5" fillId="0" borderId="0" xfId="0" applyNumberFormat="1" applyFont="1" applyBorder="1" applyAlignment="1" applyProtection="1">
      <alignment horizontal="center" vertical="center"/>
      <protection hidden="1"/>
    </xf>
    <xf numFmtId="0" fontId="0" fillId="0" borderId="24" xfId="0" applyBorder="1" applyAlignment="1" applyProtection="1">
      <alignment horizontal="center" vertical="top"/>
      <protection hidden="1"/>
    </xf>
    <xf numFmtId="14" fontId="3" fillId="0" borderId="15" xfId="0" applyNumberFormat="1" applyFont="1" applyBorder="1" applyAlignment="1" applyProtection="1">
      <alignment horizontal="center" vertical="center"/>
      <protection hidden="1"/>
    </xf>
    <xf numFmtId="14" fontId="3" fillId="0" borderId="21" xfId="0" applyNumberFormat="1" applyFont="1" applyBorder="1" applyAlignment="1" applyProtection="1">
      <alignment horizontal="center" vertical="center"/>
      <protection hidden="1"/>
    </xf>
    <xf numFmtId="14" fontId="3" fillId="0" borderId="16" xfId="0" applyNumberFormat="1" applyFont="1" applyBorder="1" applyAlignment="1" applyProtection="1">
      <alignment horizontal="center" vertical="center"/>
      <protection hidden="1"/>
    </xf>
    <xf numFmtId="14" fontId="3" fillId="0" borderId="17" xfId="0" applyNumberFormat="1" applyFont="1" applyBorder="1" applyAlignment="1" applyProtection="1">
      <alignment horizontal="center" vertical="center"/>
      <protection hidden="1"/>
    </xf>
    <xf numFmtId="164" fontId="1" fillId="0" borderId="0" xfId="0" applyNumberFormat="1" applyFont="1" applyFill="1" applyBorder="1" applyAlignment="1" applyProtection="1">
      <alignment horizontal="center" vertical="center"/>
      <protection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4" fontId="3" fillId="0" borderId="0"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Protection="1">
      <protection hidden="1"/>
    </xf>
    <xf numFmtId="0" fontId="1" fillId="0" borderId="2" xfId="0" applyFont="1" applyFill="1" applyBorder="1" applyAlignment="1" applyProtection="1">
      <alignment horizontal="center" vertical="center"/>
      <protection hidden="1"/>
    </xf>
    <xf numFmtId="164" fontId="1" fillId="0" borderId="13" xfId="0" applyNumberFormat="1" applyFont="1" applyFill="1" applyBorder="1" applyAlignment="1" applyProtection="1">
      <alignment horizontal="center"/>
      <protection hidden="1"/>
    </xf>
    <xf numFmtId="0" fontId="1" fillId="0" borderId="0" xfId="0" applyFont="1" applyProtection="1">
      <protection hidden="1"/>
    </xf>
    <xf numFmtId="14" fontId="3" fillId="0" borderId="28" xfId="0" applyNumberFormat="1" applyFont="1" applyBorder="1" applyAlignment="1" applyProtection="1">
      <alignment horizontal="center" vertical="center"/>
      <protection hidden="1"/>
    </xf>
    <xf numFmtId="164" fontId="1" fillId="0" borderId="32" xfId="0" applyNumberFormat="1" applyFont="1" applyBorder="1" applyAlignment="1" applyProtection="1">
      <alignment horizontal="center"/>
      <protection hidden="1"/>
    </xf>
    <xf numFmtId="164" fontId="1" fillId="0" borderId="38" xfId="0" applyNumberFormat="1" applyFont="1" applyBorder="1" applyAlignment="1" applyProtection="1">
      <alignment horizontal="center"/>
      <protection hidden="1"/>
    </xf>
    <xf numFmtId="0" fontId="1" fillId="0" borderId="2" xfId="0" applyFont="1" applyBorder="1" applyAlignment="1" applyProtection="1">
      <alignment horizontal="center" vertical="center"/>
      <protection hidden="1"/>
    </xf>
    <xf numFmtId="14" fontId="3" fillId="0" borderId="27" xfId="0" applyNumberFormat="1" applyFont="1" applyBorder="1" applyAlignment="1" applyProtection="1">
      <alignment horizontal="center" vertical="center"/>
      <protection hidden="1"/>
    </xf>
    <xf numFmtId="164" fontId="1" fillId="0" borderId="33" xfId="0" applyNumberFormat="1" applyFont="1" applyBorder="1" applyAlignment="1" applyProtection="1">
      <alignment horizontal="center" vertical="center"/>
      <protection hidden="1"/>
    </xf>
    <xf numFmtId="164" fontId="1" fillId="0" borderId="22" xfId="0" applyNumberFormat="1" applyFont="1" applyBorder="1" applyAlignment="1" applyProtection="1">
      <alignment horizontal="center" vertical="center"/>
      <protection hidden="1"/>
    </xf>
    <xf numFmtId="164" fontId="1" fillId="0" borderId="31" xfId="0" applyNumberFormat="1" applyFont="1" applyFill="1" applyBorder="1" applyAlignment="1" applyProtection="1">
      <alignment horizontal="center"/>
      <protection hidden="1"/>
    </xf>
    <xf numFmtId="164" fontId="1" fillId="0" borderId="15" xfId="0" applyNumberFormat="1" applyFont="1" applyFill="1" applyBorder="1" applyAlignment="1" applyProtection="1">
      <alignment horizontal="center" vertical="center"/>
      <protection hidden="1"/>
    </xf>
    <xf numFmtId="0" fontId="1" fillId="3" borderId="0" xfId="0" applyFont="1" applyFill="1" applyBorder="1" applyAlignment="1" applyProtection="1">
      <alignment vertical="center"/>
      <protection hidden="1"/>
    </xf>
    <xf numFmtId="0" fontId="1" fillId="3" borderId="39" xfId="0" applyFont="1" applyFill="1" applyBorder="1" applyAlignment="1" applyProtection="1">
      <alignment horizontal="center" vertical="center"/>
      <protection hidden="1"/>
    </xf>
    <xf numFmtId="0" fontId="1" fillId="3" borderId="39" xfId="0" applyFont="1" applyFill="1" applyBorder="1" applyAlignment="1" applyProtection="1">
      <alignment horizontal="center" vertical="center" wrapText="1"/>
      <protection hidden="1"/>
    </xf>
    <xf numFmtId="14" fontId="1" fillId="3" borderId="39" xfId="0" applyNumberFormat="1" applyFont="1" applyFill="1" applyBorder="1" applyAlignment="1" applyProtection="1">
      <alignment horizontal="center" vertical="center"/>
      <protection hidden="1"/>
    </xf>
    <xf numFmtId="14" fontId="1" fillId="3" borderId="23" xfId="0" applyNumberFormat="1"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wrapText="1"/>
      <protection hidden="1"/>
    </xf>
    <xf numFmtId="164" fontId="1" fillId="3" borderId="5" xfId="0" applyNumberFormat="1" applyFont="1" applyFill="1" applyBorder="1" applyAlignment="1" applyProtection="1">
      <alignment horizontal="center" vertical="center" wrapText="1"/>
      <protection hidden="1"/>
    </xf>
    <xf numFmtId="164" fontId="1" fillId="3" borderId="0" xfId="0" applyNumberFormat="1" applyFont="1" applyFill="1" applyBorder="1" applyAlignment="1" applyProtection="1">
      <alignment horizontal="center" vertical="center" wrapText="1"/>
      <protection hidden="1"/>
    </xf>
    <xf numFmtId="164" fontId="1" fillId="0" borderId="32" xfId="0" applyNumberFormat="1" applyFont="1" applyFill="1" applyBorder="1" applyAlignment="1" applyProtection="1">
      <alignment horizontal="center" vertical="center"/>
      <protection hidden="1"/>
    </xf>
    <xf numFmtId="0" fontId="1" fillId="3" borderId="40" xfId="0" applyFont="1" applyFill="1" applyBorder="1" applyAlignment="1" applyProtection="1">
      <alignment horizontal="center" vertical="center"/>
      <protection hidden="1"/>
    </xf>
    <xf numFmtId="0" fontId="1" fillId="3" borderId="37" xfId="0" applyFont="1" applyFill="1" applyBorder="1" applyAlignment="1" applyProtection="1">
      <alignment horizontal="center" vertical="center"/>
      <protection hidden="1"/>
    </xf>
    <xf numFmtId="0" fontId="1" fillId="3" borderId="41" xfId="0" applyFont="1" applyFill="1" applyBorder="1" applyAlignment="1" applyProtection="1">
      <alignment horizontal="center" vertical="center"/>
      <protection hidden="1"/>
    </xf>
    <xf numFmtId="1" fontId="1" fillId="3" borderId="36" xfId="0" applyNumberFormat="1" applyFont="1" applyFill="1" applyBorder="1" applyAlignment="1" applyProtection="1">
      <alignment horizontal="center" vertical="center"/>
      <protection hidden="1"/>
    </xf>
    <xf numFmtId="164" fontId="1" fillId="0" borderId="33" xfId="0" applyNumberFormat="1"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0" fillId="0" borderId="26" xfId="0" applyBorder="1" applyProtection="1">
      <protection hidden="1"/>
    </xf>
    <xf numFmtId="0" fontId="1" fillId="3" borderId="19" xfId="0"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wrapText="1"/>
      <protection hidden="1"/>
    </xf>
    <xf numFmtId="14" fontId="1" fillId="3" borderId="19" xfId="0" applyNumberFormat="1" applyFont="1" applyFill="1" applyBorder="1" applyAlignment="1" applyProtection="1">
      <alignment horizontal="center" vertical="center"/>
      <protection hidden="1"/>
    </xf>
    <xf numFmtId="14" fontId="1" fillId="3" borderId="38" xfId="0" applyNumberFormat="1" applyFont="1" applyFill="1" applyBorder="1" applyAlignment="1" applyProtection="1">
      <alignment horizontal="center" vertical="center"/>
      <protection hidden="1"/>
    </xf>
    <xf numFmtId="0" fontId="1" fillId="3" borderId="38" xfId="0" applyFont="1" applyFill="1" applyBorder="1" applyAlignment="1" applyProtection="1">
      <alignment horizontal="center" vertical="center"/>
      <protection hidden="1"/>
    </xf>
    <xf numFmtId="0" fontId="1" fillId="3" borderId="44" xfId="0" applyFont="1" applyFill="1" applyBorder="1" applyAlignment="1" applyProtection="1">
      <alignment horizontal="center" vertical="center" wrapText="1"/>
      <protection hidden="1"/>
    </xf>
    <xf numFmtId="164" fontId="1" fillId="3" borderId="45" xfId="0" applyNumberFormat="1" applyFont="1" applyFill="1" applyBorder="1" applyAlignment="1" applyProtection="1">
      <alignment horizontal="center" vertical="center" wrapText="1"/>
      <protection hidden="1"/>
    </xf>
    <xf numFmtId="164" fontId="1" fillId="3" borderId="29" xfId="0" applyNumberFormat="1"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protection hidden="1"/>
    </xf>
    <xf numFmtId="0" fontId="1" fillId="3" borderId="22" xfId="0" applyFont="1" applyFill="1" applyBorder="1" applyAlignment="1" applyProtection="1">
      <alignment horizontal="center" vertical="center"/>
      <protection hidden="1"/>
    </xf>
    <xf numFmtId="0" fontId="1" fillId="3" borderId="45" xfId="0" applyFont="1" applyFill="1" applyBorder="1" applyAlignment="1" applyProtection="1">
      <alignment horizontal="center" vertical="center"/>
      <protection hidden="1"/>
    </xf>
    <xf numFmtId="14" fontId="1" fillId="3" borderId="22" xfId="0" applyNumberFormat="1"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wrapText="1" shrinkToFit="1"/>
      <protection hidden="1"/>
    </xf>
    <xf numFmtId="0" fontId="1" fillId="3" borderId="41" xfId="0" applyFont="1" applyFill="1" applyBorder="1" applyAlignment="1" applyProtection="1">
      <alignment horizontal="center" vertical="center" wrapText="1" shrinkToFit="1"/>
      <protection hidden="1"/>
    </xf>
    <xf numFmtId="0" fontId="1" fillId="0" borderId="4" xfId="0" applyFont="1" applyBorder="1" applyAlignment="1" applyProtection="1">
      <alignment horizontal="center"/>
      <protection hidden="1"/>
    </xf>
    <xf numFmtId="0" fontId="1" fillId="0" borderId="0" xfId="0" applyFont="1" applyBorder="1" applyAlignment="1" applyProtection="1">
      <alignment horizontal="center"/>
      <protection hidden="1"/>
    </xf>
    <xf numFmtId="164" fontId="1" fillId="0" borderId="1" xfId="0" applyNumberFormat="1" applyFont="1" applyBorder="1" applyAlignment="1" applyProtection="1">
      <alignment horizontal="center" vertical="center"/>
      <protection hidden="1"/>
    </xf>
    <xf numFmtId="164" fontId="1" fillId="0" borderId="2" xfId="0" applyNumberFormat="1" applyFont="1" applyBorder="1" applyAlignment="1" applyProtection="1">
      <alignment horizontal="center" vertical="center"/>
      <protection hidden="1"/>
    </xf>
    <xf numFmtId="164" fontId="1" fillId="0" borderId="3" xfId="0" applyNumberFormat="1"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7" fillId="0" borderId="34" xfId="0" applyFont="1" applyBorder="1" applyAlignment="1" applyProtection="1">
      <alignment horizontal="center" vertical="center" wrapText="1" shrinkToFit="1"/>
      <protection hidden="1"/>
    </xf>
    <xf numFmtId="0" fontId="7" fillId="0" borderId="30" xfId="0" applyFont="1" applyBorder="1" applyAlignment="1" applyProtection="1">
      <alignment horizontal="center" vertical="center" wrapText="1" shrinkToFit="1"/>
      <protection hidden="1"/>
    </xf>
    <xf numFmtId="0" fontId="7" fillId="0" borderId="35" xfId="0" applyFont="1" applyBorder="1" applyAlignment="1" applyProtection="1">
      <alignment horizontal="center" vertical="center" wrapText="1" shrinkToFit="1"/>
      <protection hidden="1"/>
    </xf>
    <xf numFmtId="0" fontId="7" fillId="0" borderId="23" xfId="0" applyFont="1" applyBorder="1" applyAlignment="1" applyProtection="1">
      <alignment horizontal="center" vertical="center" wrapText="1" shrinkToFit="1"/>
      <protection hidden="1"/>
    </xf>
    <xf numFmtId="0" fontId="7" fillId="0" borderId="0" xfId="0" applyFont="1" applyBorder="1" applyAlignment="1" applyProtection="1">
      <alignment horizontal="center" vertical="center" wrapText="1" shrinkToFit="1"/>
      <protection hidden="1"/>
    </xf>
    <xf numFmtId="0" fontId="7" fillId="0" borderId="24" xfId="0" applyFont="1" applyBorder="1" applyAlignment="1" applyProtection="1">
      <alignment horizontal="center" vertical="center" wrapText="1" shrinkToFit="1"/>
      <protection hidden="1"/>
    </xf>
    <xf numFmtId="0" fontId="7" fillId="0" borderId="36" xfId="0" applyFont="1" applyBorder="1" applyAlignment="1" applyProtection="1">
      <alignment horizontal="center" vertical="center" wrapText="1" shrinkToFit="1"/>
      <protection hidden="1"/>
    </xf>
    <xf numFmtId="0" fontId="7" fillId="0" borderId="26" xfId="0" applyFont="1" applyBorder="1" applyAlignment="1" applyProtection="1">
      <alignment horizontal="center" vertical="center" wrapText="1" shrinkToFit="1"/>
      <protection hidden="1"/>
    </xf>
    <xf numFmtId="0" fontId="7" fillId="0" borderId="37" xfId="0" applyFont="1" applyBorder="1" applyAlignment="1" applyProtection="1">
      <alignment horizontal="center" vertical="center" wrapText="1" shrinkToFit="1"/>
      <protection hidden="1"/>
    </xf>
    <xf numFmtId="0" fontId="9" fillId="0" borderId="0" xfId="0" applyFont="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5" fillId="0" borderId="4"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1" fillId="3" borderId="6"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3" fillId="0" borderId="25"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1" fillId="0" borderId="24" xfId="0" applyFont="1" applyBorder="1" applyAlignment="1" applyProtection="1">
      <alignment horizontal="center"/>
      <protection hidden="1"/>
    </xf>
    <xf numFmtId="0" fontId="0" fillId="0" borderId="23"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24" xfId="0" applyBorder="1" applyAlignment="1" applyProtection="1">
      <alignment horizontal="left" vertical="top"/>
      <protection hidden="1"/>
    </xf>
    <xf numFmtId="0" fontId="0" fillId="0" borderId="36" xfId="0" applyBorder="1" applyAlignment="1" applyProtection="1">
      <alignment horizontal="left" vertical="top"/>
      <protection hidden="1"/>
    </xf>
    <xf numFmtId="0" fontId="0" fillId="0" borderId="26" xfId="0" applyBorder="1" applyAlignment="1" applyProtection="1">
      <alignment horizontal="left" vertical="top"/>
      <protection hidden="1"/>
    </xf>
    <xf numFmtId="0" fontId="0" fillId="0" borderId="37" xfId="0" applyBorder="1" applyAlignment="1" applyProtection="1">
      <alignment horizontal="left" vertical="top"/>
      <protection hidden="1"/>
    </xf>
    <xf numFmtId="0" fontId="1" fillId="4" borderId="15" xfId="0" applyFont="1" applyFill="1" applyBorder="1" applyAlignment="1" applyProtection="1">
      <alignment horizontal="center" vertical="center" shrinkToFit="1"/>
      <protection locked="0"/>
    </xf>
    <xf numFmtId="14" fontId="1" fillId="4" borderId="15" xfId="0" applyNumberFormat="1" applyFont="1" applyFill="1" applyBorder="1" applyAlignment="1" applyProtection="1">
      <alignment horizontal="center" vertical="center"/>
      <protection locked="0"/>
    </xf>
    <xf numFmtId="0" fontId="1" fillId="4" borderId="15" xfId="0" applyNumberFormat="1" applyFont="1" applyFill="1" applyBorder="1" applyAlignment="1" applyProtection="1">
      <alignment horizontal="center" vertical="center"/>
      <protection locked="0"/>
    </xf>
    <xf numFmtId="0" fontId="1" fillId="4" borderId="32" xfId="0" applyNumberFormat="1" applyFont="1" applyFill="1" applyBorder="1" applyAlignment="1" applyProtection="1">
      <alignment horizontal="center" vertical="center"/>
      <protection locked="0"/>
    </xf>
    <xf numFmtId="0" fontId="1" fillId="4" borderId="3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9" xfId="0" applyFont="1" applyFill="1" applyBorder="1" applyAlignment="1" applyProtection="1">
      <alignment vertical="center"/>
      <protection locked="0"/>
    </xf>
    <xf numFmtId="0" fontId="1" fillId="4" borderId="11" xfId="0" applyFont="1" applyFill="1" applyBorder="1" applyAlignment="1" applyProtection="1">
      <alignment vertical="center"/>
      <protection locked="0"/>
    </xf>
    <xf numFmtId="0" fontId="1" fillId="4" borderId="10" xfId="0" applyFont="1" applyFill="1"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xdr:col>
      <xdr:colOff>1076324</xdr:colOff>
      <xdr:row>4</xdr:row>
      <xdr:rowOff>1994</xdr:rowOff>
    </xdr:to>
    <xdr:pic>
      <xdr:nvPicPr>
        <xdr:cNvPr id="5" name="Grafik 4">
          <a:extLst>
            <a:ext uri="{FF2B5EF4-FFF2-40B4-BE49-F238E27FC236}">
              <a16:creationId xmlns:a16="http://schemas.microsoft.com/office/drawing/2014/main" id="{CB658A35-B7D7-4157-A1E7-A08C0ED7C9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314449" cy="868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304800</xdr:colOff>
      <xdr:row>8</xdr:row>
      <xdr:rowOff>95250</xdr:rowOff>
    </xdr:to>
    <xdr:sp macro="" textlink="">
      <xdr:nvSpPr>
        <xdr:cNvPr id="1029" name="AutoShape 5">
          <a:extLst>
            <a:ext uri="{FF2B5EF4-FFF2-40B4-BE49-F238E27FC236}">
              <a16:creationId xmlns:a16="http://schemas.microsoft.com/office/drawing/2014/main" id="{9473CA7D-2CDC-4EB3-BE9D-A546086B2F3E}"/>
            </a:ext>
          </a:extLst>
        </xdr:cNvPr>
        <xdr:cNvSpPr>
          <a:spLocks noChangeAspect="1" noChangeArrowheads="1"/>
        </xdr:cNvSpPr>
      </xdr:nvSpPr>
      <xdr:spPr bwMode="auto">
        <a:xfrm>
          <a:off x="342900" y="224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1154190</xdr:colOff>
      <xdr:row>0</xdr:row>
      <xdr:rowOff>89443</xdr:rowOff>
    </xdr:from>
    <xdr:to>
      <xdr:col>2</xdr:col>
      <xdr:colOff>1615157</xdr:colOff>
      <xdr:row>3</xdr:row>
      <xdr:rowOff>142875</xdr:rowOff>
    </xdr:to>
    <xdr:pic>
      <xdr:nvPicPr>
        <xdr:cNvPr id="6" name="Grafik 5">
          <a:extLst>
            <a:ext uri="{FF2B5EF4-FFF2-40B4-BE49-F238E27FC236}">
              <a16:creationId xmlns:a16="http://schemas.microsoft.com/office/drawing/2014/main" id="{F7BBFEB9-B76D-41C4-B3EB-E726C9DBE3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090" y="89443"/>
          <a:ext cx="2146892" cy="79638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8"/>
  <sheetViews>
    <sheetView tabSelected="1" workbookViewId="0">
      <selection activeCell="T5" sqref="T5"/>
    </sheetView>
  </sheetViews>
  <sheetFormatPr baseColWidth="10" defaultColWidth="11.42578125" defaultRowHeight="16.5" customHeight="1" x14ac:dyDescent="0.25"/>
  <cols>
    <col min="1" max="1" width="5.140625" style="3" customWidth="1"/>
    <col min="2" max="3" width="25.28515625" style="3" customWidth="1"/>
    <col min="4" max="4" width="20.28515625" style="3" customWidth="1"/>
    <col min="5" max="6" width="20.28515625" style="3" hidden="1" customWidth="1"/>
    <col min="7" max="8" width="20.28515625" style="3" customWidth="1"/>
    <col min="9" max="9" width="20.28515625" style="4" customWidth="1"/>
    <col min="10" max="10" width="20.28515625" style="4" hidden="1" customWidth="1"/>
    <col min="11" max="11" width="20.28515625" style="3" customWidth="1"/>
    <col min="12" max="12" width="20.28515625" style="3" hidden="1" customWidth="1"/>
    <col min="13" max="13" width="20.28515625" style="3" customWidth="1"/>
    <col min="14" max="16" width="20.28515625" style="3" hidden="1" customWidth="1"/>
    <col min="17" max="17" width="20.28515625" style="3" customWidth="1"/>
    <col min="18" max="16384" width="11.42578125" style="3"/>
  </cols>
  <sheetData>
    <row r="1" spans="1:17" ht="7.5" customHeight="1" x14ac:dyDescent="0.25"/>
    <row r="2" spans="1:17" ht="27.75" customHeight="1" x14ac:dyDescent="0.25">
      <c r="B2" s="28"/>
      <c r="C2" s="28"/>
      <c r="D2" s="111" t="s">
        <v>38</v>
      </c>
      <c r="E2" s="111"/>
      <c r="F2" s="111"/>
      <c r="G2" s="111"/>
      <c r="H2" s="111"/>
      <c r="I2" s="111"/>
      <c r="J2" s="111"/>
      <c r="K2" s="111"/>
      <c r="L2" s="111"/>
      <c r="M2" s="111"/>
      <c r="N2" s="27"/>
      <c r="O2" s="27"/>
      <c r="P2" s="27"/>
      <c r="Q2" s="28"/>
    </row>
    <row r="3" spans="1:17" ht="23.25" customHeight="1" thickBot="1" x14ac:dyDescent="0.3">
      <c r="A3" s="27"/>
      <c r="B3" s="27"/>
      <c r="C3" s="27"/>
      <c r="D3" s="27"/>
      <c r="E3" s="27"/>
      <c r="F3" s="27"/>
      <c r="G3" s="27"/>
      <c r="H3" s="27"/>
      <c r="I3" s="27"/>
      <c r="J3" s="27"/>
      <c r="K3" s="27"/>
      <c r="L3" s="27"/>
      <c r="M3" s="27"/>
      <c r="N3" s="27"/>
      <c r="O3" s="27"/>
      <c r="P3" s="27"/>
      <c r="Q3" s="27"/>
    </row>
    <row r="4" spans="1:17" s="44" customFormat="1" ht="16.5" customHeight="1" thickBot="1" x14ac:dyDescent="0.3">
      <c r="D4" s="91" t="s">
        <v>33</v>
      </c>
      <c r="E4" s="92"/>
      <c r="F4" s="92"/>
      <c r="G4" s="93"/>
      <c r="H4" s="94" t="s">
        <v>30</v>
      </c>
      <c r="I4" s="95"/>
      <c r="J4" s="95"/>
      <c r="K4" s="96"/>
      <c r="L4" s="52"/>
      <c r="M4" s="94" t="s">
        <v>34</v>
      </c>
      <c r="N4" s="95"/>
      <c r="O4" s="95"/>
      <c r="P4" s="95"/>
      <c r="Q4" s="96"/>
    </row>
    <row r="5" spans="1:17" s="25" customFormat="1" ht="16.5" customHeight="1" x14ac:dyDescent="0.25">
      <c r="B5" s="128" t="s">
        <v>43</v>
      </c>
      <c r="C5" s="129"/>
      <c r="D5" s="37">
        <v>44682</v>
      </c>
      <c r="E5" s="38"/>
      <c r="F5" s="49"/>
      <c r="G5" s="39">
        <v>44703</v>
      </c>
      <c r="H5" s="37">
        <v>44682</v>
      </c>
      <c r="I5" s="38">
        <v>44703</v>
      </c>
      <c r="J5" s="49"/>
      <c r="K5" s="39" t="s">
        <v>42</v>
      </c>
      <c r="L5" s="53"/>
      <c r="M5" s="37">
        <v>44654</v>
      </c>
      <c r="N5" s="53"/>
      <c r="O5" s="53"/>
      <c r="P5" s="53"/>
      <c r="Q5" s="39">
        <v>44682</v>
      </c>
    </row>
    <row r="6" spans="1:17" s="45" customFormat="1" ht="16.5" customHeight="1" x14ac:dyDescent="0.3">
      <c r="B6" s="89" t="s">
        <v>35</v>
      </c>
      <c r="C6" s="90"/>
      <c r="D6" s="15">
        <v>0</v>
      </c>
      <c r="E6" s="19"/>
      <c r="F6" s="50"/>
      <c r="G6" s="20">
        <v>3</v>
      </c>
      <c r="H6" s="15">
        <v>0</v>
      </c>
      <c r="I6" s="19">
        <v>0</v>
      </c>
      <c r="J6" s="50"/>
      <c r="K6" s="12">
        <v>0</v>
      </c>
      <c r="L6" s="54"/>
      <c r="M6" s="23">
        <v>0</v>
      </c>
      <c r="N6" s="54"/>
      <c r="O6" s="54"/>
      <c r="P6" s="54"/>
      <c r="Q6" s="12">
        <v>0</v>
      </c>
    </row>
    <row r="7" spans="1:17" s="45" customFormat="1" ht="16.5" customHeight="1" x14ac:dyDescent="0.3">
      <c r="B7" s="89" t="s">
        <v>36</v>
      </c>
      <c r="C7" s="90"/>
      <c r="D7" s="15">
        <v>7.5</v>
      </c>
      <c r="E7" s="19"/>
      <c r="F7" s="50"/>
      <c r="G7" s="20">
        <v>10.5</v>
      </c>
      <c r="H7" s="15">
        <v>5</v>
      </c>
      <c r="I7" s="19">
        <v>10</v>
      </c>
      <c r="J7" s="50"/>
      <c r="K7" s="12">
        <v>15</v>
      </c>
      <c r="L7" s="54"/>
      <c r="M7" s="23">
        <v>7.5</v>
      </c>
      <c r="N7" s="54"/>
      <c r="O7" s="54"/>
      <c r="P7" s="54"/>
      <c r="Q7" s="12">
        <v>10</v>
      </c>
    </row>
    <row r="8" spans="1:17" s="45" customFormat="1" ht="16.5" customHeight="1" thickBot="1" x14ac:dyDescent="0.35">
      <c r="B8" s="126" t="s">
        <v>37</v>
      </c>
      <c r="C8" s="127"/>
      <c r="D8" s="16">
        <v>12</v>
      </c>
      <c r="E8" s="22"/>
      <c r="F8" s="51"/>
      <c r="G8" s="21">
        <v>15</v>
      </c>
      <c r="H8" s="16">
        <v>10</v>
      </c>
      <c r="I8" s="22">
        <v>15</v>
      </c>
      <c r="J8" s="51"/>
      <c r="K8" s="14">
        <v>20</v>
      </c>
      <c r="L8" s="55"/>
      <c r="M8" s="24">
        <v>15</v>
      </c>
      <c r="N8" s="55"/>
      <c r="O8" s="55"/>
      <c r="P8" s="55"/>
      <c r="Q8" s="14">
        <v>20</v>
      </c>
    </row>
    <row r="9" spans="1:17" ht="16.5" customHeight="1" thickBot="1" x14ac:dyDescent="0.3"/>
    <row r="10" spans="1:17" ht="16.5" customHeight="1" thickBot="1" x14ac:dyDescent="0.3">
      <c r="A10" s="124" t="s">
        <v>6</v>
      </c>
      <c r="B10" s="125"/>
      <c r="C10" s="144"/>
      <c r="D10" s="145"/>
      <c r="E10" s="145"/>
      <c r="F10" s="145"/>
      <c r="G10" s="145"/>
      <c r="H10" s="145"/>
      <c r="I10" s="145"/>
      <c r="J10" s="145"/>
      <c r="K10" s="145"/>
      <c r="L10" s="145"/>
      <c r="M10" s="145"/>
      <c r="N10" s="145"/>
      <c r="O10" s="145"/>
      <c r="P10" s="145"/>
      <c r="Q10" s="146"/>
    </row>
    <row r="11" spans="1:17" ht="16.5" customHeight="1" thickBot="1" x14ac:dyDescent="0.3">
      <c r="A11" s="29"/>
      <c r="B11" s="29"/>
      <c r="C11" s="18"/>
      <c r="D11" s="18"/>
      <c r="E11" s="18"/>
      <c r="F11" s="18"/>
      <c r="G11" s="18"/>
      <c r="H11" s="10"/>
      <c r="I11" s="10"/>
      <c r="J11" s="18"/>
      <c r="K11" s="13"/>
      <c r="L11" s="13"/>
      <c r="M11" s="13"/>
      <c r="N11" s="13"/>
      <c r="O11" s="13"/>
      <c r="P11" s="13"/>
      <c r="Q11" s="13"/>
    </row>
    <row r="12" spans="1:17" s="45" customFormat="1" ht="16.5" customHeight="1" x14ac:dyDescent="0.3">
      <c r="A12" s="7"/>
      <c r="B12" s="7"/>
      <c r="C12" s="7"/>
      <c r="D12" s="7"/>
      <c r="E12" s="7"/>
      <c r="F12" s="7"/>
      <c r="G12" s="7"/>
      <c r="H12" s="94" t="s">
        <v>15</v>
      </c>
      <c r="I12" s="96"/>
      <c r="J12" s="52"/>
      <c r="K12" s="112" t="s">
        <v>14</v>
      </c>
      <c r="L12" s="113"/>
      <c r="M12" s="113"/>
      <c r="N12" s="113"/>
      <c r="O12" s="113"/>
      <c r="P12" s="113"/>
      <c r="Q12" s="114"/>
    </row>
    <row r="13" spans="1:17" s="5" customFormat="1" ht="36" customHeight="1" thickBot="1" x14ac:dyDescent="0.3">
      <c r="A13" s="75" t="s">
        <v>8</v>
      </c>
      <c r="B13" s="75" t="s">
        <v>7</v>
      </c>
      <c r="C13" s="75" t="s">
        <v>9</v>
      </c>
      <c r="D13" s="76" t="s">
        <v>10</v>
      </c>
      <c r="E13" s="77">
        <v>44715</v>
      </c>
      <c r="F13" s="78"/>
      <c r="G13" s="79" t="s">
        <v>11</v>
      </c>
      <c r="H13" s="80" t="s">
        <v>12</v>
      </c>
      <c r="I13" s="81" t="s">
        <v>13</v>
      </c>
      <c r="J13" s="82"/>
      <c r="K13" s="83" t="s">
        <v>32</v>
      </c>
      <c r="L13" s="84"/>
      <c r="M13" s="85" t="s">
        <v>30</v>
      </c>
      <c r="N13" s="86">
        <v>44654</v>
      </c>
      <c r="O13" s="78">
        <v>44682</v>
      </c>
      <c r="P13" s="78">
        <v>44703</v>
      </c>
      <c r="Q13" s="87" t="s">
        <v>31</v>
      </c>
    </row>
    <row r="14" spans="1:17" s="5" customFormat="1" ht="24" hidden="1" customHeight="1" x14ac:dyDescent="0.25">
      <c r="A14" s="59"/>
      <c r="B14" s="59"/>
      <c r="C14" s="59"/>
      <c r="D14" s="60"/>
      <c r="E14" s="61"/>
      <c r="F14" s="62"/>
      <c r="G14" s="63"/>
      <c r="H14" s="64"/>
      <c r="I14" s="65"/>
      <c r="J14" s="66"/>
      <c r="K14" s="68"/>
      <c r="L14" s="69"/>
      <c r="M14" s="70"/>
      <c r="N14" s="71">
        <f ca="1">IF($K$43&lt;=N13,1,0)</f>
        <v>1</v>
      </c>
      <c r="O14" s="71">
        <f ca="1">IF(N14=0,IF(K43&lt;=O13,1,0),0)</f>
        <v>0</v>
      </c>
      <c r="P14" s="71">
        <f ca="1">IF(AND(N14=0,O14=0),IF(K43&lt;=P13,1,0),0)</f>
        <v>0</v>
      </c>
      <c r="Q14" s="88"/>
    </row>
    <row r="15" spans="1:17" s="48" customFormat="1" ht="16.5" customHeight="1" x14ac:dyDescent="0.3">
      <c r="A15" s="73">
        <v>1</v>
      </c>
      <c r="B15" s="137"/>
      <c r="C15" s="137"/>
      <c r="D15" s="138"/>
      <c r="E15" s="139" t="str">
        <f t="shared" ref="E15:E22" si="0">IF(DATEDIF(D15,$E$13,"Y")=122,"",DATEDIF(D15,$E$13,"Y"))</f>
        <v/>
      </c>
      <c r="F15" s="140" t="str">
        <f t="shared" ref="F15:F22" si="1">IF(E15&lt;=9,"A",IF(E15&lt;=17,"B",IF(E15&gt;=18,"C","")))</f>
        <v>C</v>
      </c>
      <c r="G15" s="141"/>
      <c r="H15" s="142"/>
      <c r="I15" s="143"/>
      <c r="J15" s="72">
        <f ca="1">IF($K$43&lt;=$D$5,0,3)</f>
        <v>0</v>
      </c>
      <c r="K15" s="47" t="str">
        <f>IF(E15="","",IF(E15&lt;=9,0+J15,IF(E15&lt;=17,7.5+J15,IF(E15&gt;=18,12+J15,""))))</f>
        <v/>
      </c>
      <c r="L15" s="56">
        <f ca="1">IF($K$43&lt;=$H$5,0,5)</f>
        <v>0</v>
      </c>
      <c r="M15" s="57" t="str">
        <f t="shared" ref="M15:M34" ca="1" si="2">IF(AND($N$14=0,$O$14=0,$P$14=0),"entrance",IF(AND(E15="",I15="YES"),"",IF(AND(I15="YES",E15&lt;=9),0,IF(AND(I15="YES",E15&lt;=17),5+L15,IF(AND(I15="YES",E15&gt;=18),10+L15,"")))))</f>
        <v/>
      </c>
      <c r="N15" s="67" t="str">
        <f t="shared" ref="N15:N34" ca="1" si="3">IF($N$14=1,IF(AND(F15="A",I15="YES"),0+K15,IF(AND(F15="B",I15="YES"),0+K15,IF(AND(F15="C",I15="YES"),3+K15,K15))),"")</f>
        <v/>
      </c>
      <c r="O15" s="67" t="str">
        <f t="shared" ref="O15:O34" ca="1" si="4">IF($O$14=1,IF(AND(F15="A",I15="YES"),0+K15,IF(AND(F15="B",I15="YES"),2.5+K15,IF(AND(F15="C",I15="YES"),8+K15,K15))),"")</f>
        <v/>
      </c>
      <c r="P15" s="67" t="str">
        <f ca="1">IFERROR(IF(AND($N$14=0,$O$14=0,$P$14=0),K15,IF($P$14=0,"",IF($P$14=1,SUM(K15+M15),K15))),"")</f>
        <v/>
      </c>
      <c r="Q15" s="57" t="str">
        <f>IF(K15="","",SUM(N15:P15))</f>
        <v/>
      </c>
    </row>
    <row r="16" spans="1:17" s="48" customFormat="1" ht="16.5" customHeight="1" x14ac:dyDescent="0.3">
      <c r="A16" s="73">
        <v>2</v>
      </c>
      <c r="B16" s="137"/>
      <c r="C16" s="137"/>
      <c r="D16" s="138"/>
      <c r="E16" s="139" t="str">
        <f t="shared" si="0"/>
        <v/>
      </c>
      <c r="F16" s="140" t="str">
        <f t="shared" si="1"/>
        <v>C</v>
      </c>
      <c r="G16" s="141"/>
      <c r="H16" s="142"/>
      <c r="I16" s="143"/>
      <c r="J16" s="72">
        <f t="shared" ref="J16:J34" ca="1" si="5">IF($K$43&lt;=$D$5,0,3)</f>
        <v>0</v>
      </c>
      <c r="K16" s="47" t="str">
        <f t="shared" ref="K16:K34" si="6">IF(E16="","",IF(E16&lt;=9,0+J16,IF(E16&lt;=17,7.5+J16,IF(E16&gt;=18,12+J16,""))))</f>
        <v/>
      </c>
      <c r="L16" s="56">
        <f t="shared" ref="L16:L34" ca="1" si="7">IF($K$43&lt;=$H$5,0,5)</f>
        <v>0</v>
      </c>
      <c r="M16" s="57" t="str">
        <f t="shared" ca="1" si="2"/>
        <v/>
      </c>
      <c r="N16" s="67" t="str">
        <f t="shared" ca="1" si="3"/>
        <v/>
      </c>
      <c r="O16" s="67" t="str">
        <f t="shared" ca="1" si="4"/>
        <v/>
      </c>
      <c r="P16" s="67" t="str">
        <f t="shared" ref="P16:P34" ca="1" si="8">IFERROR(IF(AND($N$14=0,$O$14=0,$P$14=0),K16,IF($P$14=0,"",IF($P$14=1,SUM(K16+M16),K16))),"")</f>
        <v/>
      </c>
      <c r="Q16" s="57" t="str">
        <f t="shared" ref="Q16:Q34" si="9">IF(K16="","",SUM(N16:P16))</f>
        <v/>
      </c>
    </row>
    <row r="17" spans="1:17" s="48" customFormat="1" ht="16.5" customHeight="1" x14ac:dyDescent="0.3">
      <c r="A17" s="73">
        <v>3</v>
      </c>
      <c r="B17" s="137"/>
      <c r="C17" s="137"/>
      <c r="D17" s="138"/>
      <c r="E17" s="139" t="str">
        <f t="shared" si="0"/>
        <v/>
      </c>
      <c r="F17" s="140" t="str">
        <f t="shared" si="1"/>
        <v>C</v>
      </c>
      <c r="G17" s="141"/>
      <c r="H17" s="142"/>
      <c r="I17" s="143"/>
      <c r="J17" s="72">
        <f t="shared" ca="1" si="5"/>
        <v>0</v>
      </c>
      <c r="K17" s="47" t="str">
        <f t="shared" si="6"/>
        <v/>
      </c>
      <c r="L17" s="56">
        <f t="shared" ca="1" si="7"/>
        <v>0</v>
      </c>
      <c r="M17" s="57" t="str">
        <f t="shared" ca="1" si="2"/>
        <v/>
      </c>
      <c r="N17" s="67" t="str">
        <f t="shared" ca="1" si="3"/>
        <v/>
      </c>
      <c r="O17" s="67" t="str">
        <f t="shared" ca="1" si="4"/>
        <v/>
      </c>
      <c r="P17" s="67" t="str">
        <f t="shared" ca="1" si="8"/>
        <v/>
      </c>
      <c r="Q17" s="57" t="str">
        <f t="shared" si="9"/>
        <v/>
      </c>
    </row>
    <row r="18" spans="1:17" s="48" customFormat="1" ht="16.5" customHeight="1" x14ac:dyDescent="0.3">
      <c r="A18" s="73">
        <v>4</v>
      </c>
      <c r="B18" s="137"/>
      <c r="C18" s="137"/>
      <c r="D18" s="138"/>
      <c r="E18" s="139" t="str">
        <f t="shared" si="0"/>
        <v/>
      </c>
      <c r="F18" s="140" t="str">
        <f t="shared" si="1"/>
        <v>C</v>
      </c>
      <c r="G18" s="141"/>
      <c r="H18" s="142"/>
      <c r="I18" s="143"/>
      <c r="J18" s="72">
        <f t="shared" ca="1" si="5"/>
        <v>0</v>
      </c>
      <c r="K18" s="47" t="str">
        <f t="shared" si="6"/>
        <v/>
      </c>
      <c r="L18" s="56">
        <f t="shared" ca="1" si="7"/>
        <v>0</v>
      </c>
      <c r="M18" s="57" t="str">
        <f t="shared" ca="1" si="2"/>
        <v/>
      </c>
      <c r="N18" s="67" t="str">
        <f t="shared" ca="1" si="3"/>
        <v/>
      </c>
      <c r="O18" s="67" t="str">
        <f t="shared" ca="1" si="4"/>
        <v/>
      </c>
      <c r="P18" s="67" t="str">
        <f t="shared" ca="1" si="8"/>
        <v/>
      </c>
      <c r="Q18" s="57" t="str">
        <f t="shared" si="9"/>
        <v/>
      </c>
    </row>
    <row r="19" spans="1:17" s="48" customFormat="1" ht="16.5" customHeight="1" x14ac:dyDescent="0.3">
      <c r="A19" s="73">
        <v>5</v>
      </c>
      <c r="B19" s="137"/>
      <c r="C19" s="137"/>
      <c r="D19" s="138"/>
      <c r="E19" s="139" t="str">
        <f t="shared" si="0"/>
        <v/>
      </c>
      <c r="F19" s="140" t="str">
        <f t="shared" si="1"/>
        <v>C</v>
      </c>
      <c r="G19" s="141"/>
      <c r="H19" s="142"/>
      <c r="I19" s="143"/>
      <c r="J19" s="72">
        <f t="shared" ca="1" si="5"/>
        <v>0</v>
      </c>
      <c r="K19" s="47" t="str">
        <f t="shared" si="6"/>
        <v/>
      </c>
      <c r="L19" s="56">
        <f t="shared" ca="1" si="7"/>
        <v>0</v>
      </c>
      <c r="M19" s="57" t="str">
        <f t="shared" ca="1" si="2"/>
        <v/>
      </c>
      <c r="N19" s="67" t="str">
        <f t="shared" ca="1" si="3"/>
        <v/>
      </c>
      <c r="O19" s="67" t="str">
        <f t="shared" ca="1" si="4"/>
        <v/>
      </c>
      <c r="P19" s="67" t="str">
        <f t="shared" ca="1" si="8"/>
        <v/>
      </c>
      <c r="Q19" s="57" t="str">
        <f t="shared" si="9"/>
        <v/>
      </c>
    </row>
    <row r="20" spans="1:17" s="48" customFormat="1" ht="16.5" customHeight="1" x14ac:dyDescent="0.3">
      <c r="A20" s="73">
        <v>6</v>
      </c>
      <c r="B20" s="137"/>
      <c r="C20" s="137"/>
      <c r="D20" s="138"/>
      <c r="E20" s="139" t="str">
        <f t="shared" si="0"/>
        <v/>
      </c>
      <c r="F20" s="140" t="str">
        <f t="shared" si="1"/>
        <v>C</v>
      </c>
      <c r="G20" s="141"/>
      <c r="H20" s="142"/>
      <c r="I20" s="143"/>
      <c r="J20" s="72">
        <f t="shared" ca="1" si="5"/>
        <v>0</v>
      </c>
      <c r="K20" s="47" t="str">
        <f t="shared" si="6"/>
        <v/>
      </c>
      <c r="L20" s="56">
        <f t="shared" ca="1" si="7"/>
        <v>0</v>
      </c>
      <c r="M20" s="57" t="str">
        <f t="shared" ca="1" si="2"/>
        <v/>
      </c>
      <c r="N20" s="67" t="str">
        <f t="shared" ca="1" si="3"/>
        <v/>
      </c>
      <c r="O20" s="67" t="str">
        <f t="shared" ca="1" si="4"/>
        <v/>
      </c>
      <c r="P20" s="67" t="str">
        <f t="shared" ca="1" si="8"/>
        <v/>
      </c>
      <c r="Q20" s="57" t="str">
        <f t="shared" si="9"/>
        <v/>
      </c>
    </row>
    <row r="21" spans="1:17" s="48" customFormat="1" ht="16.5" customHeight="1" x14ac:dyDescent="0.3">
      <c r="A21" s="73">
        <v>7</v>
      </c>
      <c r="B21" s="137"/>
      <c r="C21" s="137"/>
      <c r="D21" s="138"/>
      <c r="E21" s="139" t="str">
        <f t="shared" si="0"/>
        <v/>
      </c>
      <c r="F21" s="140" t="str">
        <f t="shared" si="1"/>
        <v>C</v>
      </c>
      <c r="G21" s="141"/>
      <c r="H21" s="142"/>
      <c r="I21" s="143"/>
      <c r="J21" s="72">
        <f t="shared" ca="1" si="5"/>
        <v>0</v>
      </c>
      <c r="K21" s="47" t="str">
        <f t="shared" si="6"/>
        <v/>
      </c>
      <c r="L21" s="56">
        <f t="shared" ca="1" si="7"/>
        <v>0</v>
      </c>
      <c r="M21" s="57" t="str">
        <f t="shared" ca="1" si="2"/>
        <v/>
      </c>
      <c r="N21" s="67" t="str">
        <f t="shared" ca="1" si="3"/>
        <v/>
      </c>
      <c r="O21" s="67" t="str">
        <f t="shared" ca="1" si="4"/>
        <v/>
      </c>
      <c r="P21" s="67" t="str">
        <f t="shared" ca="1" si="8"/>
        <v/>
      </c>
      <c r="Q21" s="57" t="str">
        <f t="shared" si="9"/>
        <v/>
      </c>
    </row>
    <row r="22" spans="1:17" s="48" customFormat="1" ht="16.5" customHeight="1" x14ac:dyDescent="0.3">
      <c r="A22" s="73">
        <v>8</v>
      </c>
      <c r="B22" s="137"/>
      <c r="C22" s="137"/>
      <c r="D22" s="138"/>
      <c r="E22" s="139" t="str">
        <f t="shared" si="0"/>
        <v/>
      </c>
      <c r="F22" s="140" t="str">
        <f t="shared" si="1"/>
        <v>C</v>
      </c>
      <c r="G22" s="141"/>
      <c r="H22" s="142"/>
      <c r="I22" s="143"/>
      <c r="J22" s="72">
        <f t="shared" ca="1" si="5"/>
        <v>0</v>
      </c>
      <c r="K22" s="47" t="str">
        <f t="shared" si="6"/>
        <v/>
      </c>
      <c r="L22" s="56">
        <f t="shared" ca="1" si="7"/>
        <v>0</v>
      </c>
      <c r="M22" s="57" t="str">
        <f t="shared" ca="1" si="2"/>
        <v/>
      </c>
      <c r="N22" s="67" t="str">
        <f t="shared" ca="1" si="3"/>
        <v/>
      </c>
      <c r="O22" s="67" t="str">
        <f t="shared" ca="1" si="4"/>
        <v/>
      </c>
      <c r="P22" s="67" t="str">
        <f t="shared" ca="1" si="8"/>
        <v/>
      </c>
      <c r="Q22" s="57" t="str">
        <f t="shared" si="9"/>
        <v/>
      </c>
    </row>
    <row r="23" spans="1:17" s="48" customFormat="1" ht="16.5" customHeight="1" x14ac:dyDescent="0.3">
      <c r="A23" s="73">
        <v>9</v>
      </c>
      <c r="B23" s="137"/>
      <c r="C23" s="137"/>
      <c r="D23" s="138"/>
      <c r="E23" s="139" t="str">
        <f t="shared" ref="E23:E34" si="10">IF(DATEDIF(D23,$E$13,"Y")=122,"",DATEDIF(D23,$E$13,"Y"))</f>
        <v/>
      </c>
      <c r="F23" s="140" t="str">
        <f t="shared" ref="F23:F34" si="11">IF(E23&lt;=9,"A",IF(E23&lt;=17,"B",IF(E23&gt;=18,"C","")))</f>
        <v>C</v>
      </c>
      <c r="G23" s="141"/>
      <c r="H23" s="142"/>
      <c r="I23" s="143"/>
      <c r="J23" s="72">
        <f t="shared" ca="1" si="5"/>
        <v>0</v>
      </c>
      <c r="K23" s="47" t="str">
        <f t="shared" si="6"/>
        <v/>
      </c>
      <c r="L23" s="56">
        <f t="shared" ca="1" si="7"/>
        <v>0</v>
      </c>
      <c r="M23" s="57" t="str">
        <f t="shared" ca="1" si="2"/>
        <v/>
      </c>
      <c r="N23" s="67" t="str">
        <f t="shared" ca="1" si="3"/>
        <v/>
      </c>
      <c r="O23" s="67" t="str">
        <f t="shared" ca="1" si="4"/>
        <v/>
      </c>
      <c r="P23" s="67" t="str">
        <f t="shared" ca="1" si="8"/>
        <v/>
      </c>
      <c r="Q23" s="57" t="str">
        <f t="shared" si="9"/>
        <v/>
      </c>
    </row>
    <row r="24" spans="1:17" s="48" customFormat="1" ht="16.5" customHeight="1" x14ac:dyDescent="0.3">
      <c r="A24" s="73">
        <v>10</v>
      </c>
      <c r="B24" s="137"/>
      <c r="C24" s="137"/>
      <c r="D24" s="138"/>
      <c r="E24" s="139" t="str">
        <f t="shared" si="10"/>
        <v/>
      </c>
      <c r="F24" s="140" t="str">
        <f t="shared" si="11"/>
        <v>C</v>
      </c>
      <c r="G24" s="141"/>
      <c r="H24" s="142"/>
      <c r="I24" s="143"/>
      <c r="J24" s="72">
        <f t="shared" ca="1" si="5"/>
        <v>0</v>
      </c>
      <c r="K24" s="47" t="str">
        <f t="shared" si="6"/>
        <v/>
      </c>
      <c r="L24" s="56">
        <f t="shared" ca="1" si="7"/>
        <v>0</v>
      </c>
      <c r="M24" s="57" t="str">
        <f t="shared" ca="1" si="2"/>
        <v/>
      </c>
      <c r="N24" s="67" t="str">
        <f t="shared" ca="1" si="3"/>
        <v/>
      </c>
      <c r="O24" s="67" t="str">
        <f t="shared" ca="1" si="4"/>
        <v/>
      </c>
      <c r="P24" s="67" t="str">
        <f t="shared" ca="1" si="8"/>
        <v/>
      </c>
      <c r="Q24" s="57" t="str">
        <f t="shared" si="9"/>
        <v/>
      </c>
    </row>
    <row r="25" spans="1:17" s="48" customFormat="1" ht="16.5" customHeight="1" x14ac:dyDescent="0.3">
      <c r="A25" s="73">
        <v>11</v>
      </c>
      <c r="B25" s="137"/>
      <c r="C25" s="137"/>
      <c r="D25" s="138"/>
      <c r="E25" s="139" t="str">
        <f t="shared" si="10"/>
        <v/>
      </c>
      <c r="F25" s="140" t="str">
        <f t="shared" si="11"/>
        <v>C</v>
      </c>
      <c r="G25" s="141"/>
      <c r="H25" s="142"/>
      <c r="I25" s="143"/>
      <c r="J25" s="72">
        <f t="shared" ca="1" si="5"/>
        <v>0</v>
      </c>
      <c r="K25" s="47" t="str">
        <f t="shared" si="6"/>
        <v/>
      </c>
      <c r="L25" s="56">
        <f t="shared" ca="1" si="7"/>
        <v>0</v>
      </c>
      <c r="M25" s="57" t="str">
        <f t="shared" ca="1" si="2"/>
        <v/>
      </c>
      <c r="N25" s="67" t="str">
        <f t="shared" ca="1" si="3"/>
        <v/>
      </c>
      <c r="O25" s="67" t="str">
        <f t="shared" ca="1" si="4"/>
        <v/>
      </c>
      <c r="P25" s="67" t="str">
        <f t="shared" ca="1" si="8"/>
        <v/>
      </c>
      <c r="Q25" s="57" t="str">
        <f t="shared" si="9"/>
        <v/>
      </c>
    </row>
    <row r="26" spans="1:17" s="48" customFormat="1" ht="16.5" customHeight="1" x14ac:dyDescent="0.3">
      <c r="A26" s="73">
        <v>12</v>
      </c>
      <c r="B26" s="137"/>
      <c r="C26" s="137"/>
      <c r="D26" s="138"/>
      <c r="E26" s="139" t="str">
        <f t="shared" si="10"/>
        <v/>
      </c>
      <c r="F26" s="140" t="str">
        <f t="shared" si="11"/>
        <v>C</v>
      </c>
      <c r="G26" s="141"/>
      <c r="H26" s="142"/>
      <c r="I26" s="143"/>
      <c r="J26" s="72">
        <f t="shared" ca="1" si="5"/>
        <v>0</v>
      </c>
      <c r="K26" s="47" t="str">
        <f t="shared" si="6"/>
        <v/>
      </c>
      <c r="L26" s="56">
        <f t="shared" ca="1" si="7"/>
        <v>0</v>
      </c>
      <c r="M26" s="57" t="str">
        <f t="shared" ca="1" si="2"/>
        <v/>
      </c>
      <c r="N26" s="67" t="str">
        <f t="shared" ca="1" si="3"/>
        <v/>
      </c>
      <c r="O26" s="67" t="str">
        <f t="shared" ca="1" si="4"/>
        <v/>
      </c>
      <c r="P26" s="67" t="str">
        <f t="shared" ca="1" si="8"/>
        <v/>
      </c>
      <c r="Q26" s="57" t="str">
        <f t="shared" si="9"/>
        <v/>
      </c>
    </row>
    <row r="27" spans="1:17" s="48" customFormat="1" ht="16.5" customHeight="1" x14ac:dyDescent="0.3">
      <c r="A27" s="73">
        <v>13</v>
      </c>
      <c r="B27" s="137"/>
      <c r="C27" s="137"/>
      <c r="D27" s="138"/>
      <c r="E27" s="139" t="str">
        <f t="shared" si="10"/>
        <v/>
      </c>
      <c r="F27" s="140" t="str">
        <f t="shared" si="11"/>
        <v>C</v>
      </c>
      <c r="G27" s="141"/>
      <c r="H27" s="142"/>
      <c r="I27" s="143"/>
      <c r="J27" s="72">
        <f t="shared" ca="1" si="5"/>
        <v>0</v>
      </c>
      <c r="K27" s="47" t="str">
        <f t="shared" si="6"/>
        <v/>
      </c>
      <c r="L27" s="56">
        <f t="shared" ca="1" si="7"/>
        <v>0</v>
      </c>
      <c r="M27" s="57" t="str">
        <f t="shared" ca="1" si="2"/>
        <v/>
      </c>
      <c r="N27" s="67" t="str">
        <f t="shared" ca="1" si="3"/>
        <v/>
      </c>
      <c r="O27" s="67" t="str">
        <f t="shared" ca="1" si="4"/>
        <v/>
      </c>
      <c r="P27" s="67" t="str">
        <f t="shared" ca="1" si="8"/>
        <v/>
      </c>
      <c r="Q27" s="57" t="str">
        <f t="shared" si="9"/>
        <v/>
      </c>
    </row>
    <row r="28" spans="1:17" s="48" customFormat="1" ht="16.5" customHeight="1" x14ac:dyDescent="0.3">
      <c r="A28" s="73">
        <v>14</v>
      </c>
      <c r="B28" s="137"/>
      <c r="C28" s="137"/>
      <c r="D28" s="138"/>
      <c r="E28" s="139" t="str">
        <f t="shared" si="10"/>
        <v/>
      </c>
      <c r="F28" s="140" t="str">
        <f t="shared" si="11"/>
        <v>C</v>
      </c>
      <c r="G28" s="141"/>
      <c r="H28" s="142"/>
      <c r="I28" s="143"/>
      <c r="J28" s="72">
        <f t="shared" ca="1" si="5"/>
        <v>0</v>
      </c>
      <c r="K28" s="47" t="str">
        <f t="shared" si="6"/>
        <v/>
      </c>
      <c r="L28" s="56">
        <f t="shared" ca="1" si="7"/>
        <v>0</v>
      </c>
      <c r="M28" s="57" t="str">
        <f t="shared" ca="1" si="2"/>
        <v/>
      </c>
      <c r="N28" s="67" t="str">
        <f t="shared" ca="1" si="3"/>
        <v/>
      </c>
      <c r="O28" s="67" t="str">
        <f t="shared" ca="1" si="4"/>
        <v/>
      </c>
      <c r="P28" s="67" t="str">
        <f t="shared" ca="1" si="8"/>
        <v/>
      </c>
      <c r="Q28" s="57" t="str">
        <f t="shared" si="9"/>
        <v/>
      </c>
    </row>
    <row r="29" spans="1:17" s="48" customFormat="1" ht="16.5" customHeight="1" x14ac:dyDescent="0.3">
      <c r="A29" s="73">
        <v>15</v>
      </c>
      <c r="B29" s="137"/>
      <c r="C29" s="137"/>
      <c r="D29" s="138"/>
      <c r="E29" s="139" t="str">
        <f t="shared" si="10"/>
        <v/>
      </c>
      <c r="F29" s="140" t="str">
        <f t="shared" si="11"/>
        <v>C</v>
      </c>
      <c r="G29" s="141"/>
      <c r="H29" s="142"/>
      <c r="I29" s="143"/>
      <c r="J29" s="72">
        <f t="shared" ca="1" si="5"/>
        <v>0</v>
      </c>
      <c r="K29" s="47" t="str">
        <f t="shared" si="6"/>
        <v/>
      </c>
      <c r="L29" s="56">
        <f t="shared" ca="1" si="7"/>
        <v>0</v>
      </c>
      <c r="M29" s="57" t="str">
        <f t="shared" ca="1" si="2"/>
        <v/>
      </c>
      <c r="N29" s="67" t="str">
        <f t="shared" ca="1" si="3"/>
        <v/>
      </c>
      <c r="O29" s="67" t="str">
        <f t="shared" ca="1" si="4"/>
        <v/>
      </c>
      <c r="P29" s="67" t="str">
        <f t="shared" ca="1" si="8"/>
        <v/>
      </c>
      <c r="Q29" s="57" t="str">
        <f t="shared" si="9"/>
        <v/>
      </c>
    </row>
    <row r="30" spans="1:17" s="48" customFormat="1" ht="16.5" customHeight="1" x14ac:dyDescent="0.3">
      <c r="A30" s="73">
        <v>16</v>
      </c>
      <c r="B30" s="137"/>
      <c r="C30" s="137"/>
      <c r="D30" s="138"/>
      <c r="E30" s="139" t="str">
        <f t="shared" si="10"/>
        <v/>
      </c>
      <c r="F30" s="140" t="str">
        <f t="shared" si="11"/>
        <v>C</v>
      </c>
      <c r="G30" s="141"/>
      <c r="H30" s="142"/>
      <c r="I30" s="143"/>
      <c r="J30" s="72">
        <f t="shared" ca="1" si="5"/>
        <v>0</v>
      </c>
      <c r="K30" s="47" t="str">
        <f t="shared" si="6"/>
        <v/>
      </c>
      <c r="L30" s="56">
        <f t="shared" ca="1" si="7"/>
        <v>0</v>
      </c>
      <c r="M30" s="57" t="str">
        <f t="shared" ca="1" si="2"/>
        <v/>
      </c>
      <c r="N30" s="67" t="str">
        <f t="shared" ca="1" si="3"/>
        <v/>
      </c>
      <c r="O30" s="67" t="str">
        <f t="shared" ca="1" si="4"/>
        <v/>
      </c>
      <c r="P30" s="67" t="str">
        <f t="shared" ca="1" si="8"/>
        <v/>
      </c>
      <c r="Q30" s="57" t="str">
        <f t="shared" si="9"/>
        <v/>
      </c>
    </row>
    <row r="31" spans="1:17" s="48" customFormat="1" ht="16.5" customHeight="1" x14ac:dyDescent="0.3">
      <c r="A31" s="73">
        <v>17</v>
      </c>
      <c r="B31" s="137"/>
      <c r="C31" s="137"/>
      <c r="D31" s="138"/>
      <c r="E31" s="139" t="str">
        <f t="shared" si="10"/>
        <v/>
      </c>
      <c r="F31" s="140" t="str">
        <f t="shared" si="11"/>
        <v>C</v>
      </c>
      <c r="G31" s="141"/>
      <c r="H31" s="142"/>
      <c r="I31" s="143"/>
      <c r="J31" s="72">
        <f t="shared" ca="1" si="5"/>
        <v>0</v>
      </c>
      <c r="K31" s="47" t="str">
        <f t="shared" si="6"/>
        <v/>
      </c>
      <c r="L31" s="56">
        <f t="shared" ca="1" si="7"/>
        <v>0</v>
      </c>
      <c r="M31" s="57" t="str">
        <f t="shared" ca="1" si="2"/>
        <v/>
      </c>
      <c r="N31" s="67" t="str">
        <f t="shared" ca="1" si="3"/>
        <v/>
      </c>
      <c r="O31" s="67" t="str">
        <f t="shared" ca="1" si="4"/>
        <v/>
      </c>
      <c r="P31" s="67" t="str">
        <f t="shared" ca="1" si="8"/>
        <v/>
      </c>
      <c r="Q31" s="57" t="str">
        <f t="shared" si="9"/>
        <v/>
      </c>
    </row>
    <row r="32" spans="1:17" s="48" customFormat="1" ht="16.5" customHeight="1" x14ac:dyDescent="0.3">
      <c r="A32" s="73">
        <v>18</v>
      </c>
      <c r="B32" s="137"/>
      <c r="C32" s="137"/>
      <c r="D32" s="138"/>
      <c r="E32" s="139" t="str">
        <f t="shared" si="10"/>
        <v/>
      </c>
      <c r="F32" s="140" t="str">
        <f t="shared" si="11"/>
        <v>C</v>
      </c>
      <c r="G32" s="141"/>
      <c r="H32" s="142"/>
      <c r="I32" s="143"/>
      <c r="J32" s="72">
        <f t="shared" ca="1" si="5"/>
        <v>0</v>
      </c>
      <c r="K32" s="47" t="str">
        <f t="shared" si="6"/>
        <v/>
      </c>
      <c r="L32" s="56">
        <f t="shared" ca="1" si="7"/>
        <v>0</v>
      </c>
      <c r="M32" s="57" t="str">
        <f t="shared" ca="1" si="2"/>
        <v/>
      </c>
      <c r="N32" s="67" t="str">
        <f t="shared" ca="1" si="3"/>
        <v/>
      </c>
      <c r="O32" s="67" t="str">
        <f t="shared" ca="1" si="4"/>
        <v/>
      </c>
      <c r="P32" s="67" t="str">
        <f t="shared" ca="1" si="8"/>
        <v/>
      </c>
      <c r="Q32" s="57" t="str">
        <f t="shared" si="9"/>
        <v/>
      </c>
    </row>
    <row r="33" spans="1:17" s="48" customFormat="1" ht="16.5" customHeight="1" x14ac:dyDescent="0.3">
      <c r="A33" s="73">
        <v>19</v>
      </c>
      <c r="B33" s="137"/>
      <c r="C33" s="137"/>
      <c r="D33" s="138"/>
      <c r="E33" s="139" t="str">
        <f t="shared" si="10"/>
        <v/>
      </c>
      <c r="F33" s="140" t="str">
        <f t="shared" si="11"/>
        <v>C</v>
      </c>
      <c r="G33" s="141"/>
      <c r="H33" s="142"/>
      <c r="I33" s="143"/>
      <c r="J33" s="72">
        <f t="shared" ca="1" si="5"/>
        <v>0</v>
      </c>
      <c r="K33" s="47" t="str">
        <f t="shared" si="6"/>
        <v/>
      </c>
      <c r="L33" s="56">
        <f t="shared" ca="1" si="7"/>
        <v>0</v>
      </c>
      <c r="M33" s="57" t="str">
        <f t="shared" ca="1" si="2"/>
        <v/>
      </c>
      <c r="N33" s="67" t="str">
        <f t="shared" ca="1" si="3"/>
        <v/>
      </c>
      <c r="O33" s="67" t="str">
        <f t="shared" ca="1" si="4"/>
        <v/>
      </c>
      <c r="P33" s="67" t="str">
        <f t="shared" ca="1" si="8"/>
        <v/>
      </c>
      <c r="Q33" s="57" t="str">
        <f t="shared" si="9"/>
        <v/>
      </c>
    </row>
    <row r="34" spans="1:17" s="48" customFormat="1" ht="16.5" customHeight="1" x14ac:dyDescent="0.3">
      <c r="A34" s="73">
        <v>20</v>
      </c>
      <c r="B34" s="137"/>
      <c r="C34" s="137"/>
      <c r="D34" s="138"/>
      <c r="E34" s="139" t="str">
        <f t="shared" si="10"/>
        <v/>
      </c>
      <c r="F34" s="140" t="str">
        <f t="shared" si="11"/>
        <v>C</v>
      </c>
      <c r="G34" s="141"/>
      <c r="H34" s="142"/>
      <c r="I34" s="143"/>
      <c r="J34" s="72">
        <f t="shared" ca="1" si="5"/>
        <v>0</v>
      </c>
      <c r="K34" s="47" t="str">
        <f t="shared" si="6"/>
        <v/>
      </c>
      <c r="L34" s="56">
        <f t="shared" ca="1" si="7"/>
        <v>0</v>
      </c>
      <c r="M34" s="57" t="str">
        <f t="shared" ca="1" si="2"/>
        <v/>
      </c>
      <c r="N34" s="67" t="str">
        <f t="shared" ca="1" si="3"/>
        <v/>
      </c>
      <c r="O34" s="67" t="str">
        <f t="shared" ca="1" si="4"/>
        <v/>
      </c>
      <c r="P34" s="67" t="str">
        <f t="shared" ca="1" si="8"/>
        <v/>
      </c>
      <c r="Q34" s="57" t="str">
        <f t="shared" si="9"/>
        <v/>
      </c>
    </row>
    <row r="35" spans="1:17" ht="16.5" customHeight="1" thickBot="1" x14ac:dyDescent="0.3">
      <c r="A35" s="97" t="s">
        <v>44</v>
      </c>
      <c r="B35" s="98"/>
      <c r="C35" s="98"/>
      <c r="D35" s="36">
        <v>44682</v>
      </c>
      <c r="E35" s="30"/>
      <c r="F35" s="58"/>
      <c r="G35" s="13"/>
      <c r="H35" s="26">
        <f>COUNTIF(H15:H34,"YES")</f>
        <v>0</v>
      </c>
      <c r="I35" s="26">
        <f>COUNTIF(I15:I34,"YES")</f>
        <v>0</v>
      </c>
      <c r="J35" s="26"/>
      <c r="K35" s="121" t="s">
        <v>39</v>
      </c>
      <c r="L35" s="122"/>
      <c r="M35" s="123"/>
      <c r="N35" s="17"/>
      <c r="O35" s="17"/>
      <c r="P35" s="17"/>
      <c r="Q35" s="6">
        <f>SUM(Q15:Q34)</f>
        <v>0</v>
      </c>
    </row>
    <row r="36" spans="1:17" s="31" customFormat="1" ht="16.5" customHeight="1" thickBot="1" x14ac:dyDescent="0.3">
      <c r="A36" s="41"/>
      <c r="B36" s="42"/>
      <c r="C36" s="43"/>
      <c r="E36" s="13"/>
      <c r="F36" s="13"/>
      <c r="G36" s="13"/>
      <c r="H36" s="13"/>
      <c r="I36" s="13"/>
      <c r="J36" s="13"/>
      <c r="K36" s="46"/>
      <c r="L36" s="46"/>
      <c r="M36" s="46"/>
      <c r="N36" s="26"/>
      <c r="O36" s="26"/>
      <c r="P36" s="26"/>
      <c r="Q36" s="40"/>
    </row>
    <row r="37" spans="1:17" ht="16.5" customHeight="1" thickBot="1" x14ac:dyDescent="0.3">
      <c r="A37" s="99" t="s">
        <v>40</v>
      </c>
      <c r="B37" s="100"/>
      <c r="C37" s="100"/>
      <c r="D37" s="100"/>
      <c r="E37" s="100"/>
      <c r="F37" s="100"/>
      <c r="G37" s="100"/>
      <c r="H37" s="100"/>
      <c r="I37" s="100"/>
      <c r="J37" s="100"/>
      <c r="K37" s="100"/>
      <c r="L37" s="100"/>
      <c r="M37" s="100"/>
      <c r="N37" s="100"/>
      <c r="O37" s="100"/>
      <c r="P37" s="100"/>
      <c r="Q37" s="101"/>
    </row>
    <row r="38" spans="1:17" ht="16.5" customHeight="1" x14ac:dyDescent="0.25">
      <c r="A38" s="7"/>
      <c r="B38" s="7"/>
      <c r="C38" s="8"/>
      <c r="D38" s="11"/>
      <c r="E38" s="11"/>
      <c r="F38" s="11"/>
      <c r="G38" s="11"/>
      <c r="H38" s="11"/>
      <c r="I38" s="9"/>
      <c r="J38" s="9"/>
    </row>
    <row r="39" spans="1:17" ht="16.5" customHeight="1" x14ac:dyDescent="0.25">
      <c r="A39" s="102" t="s">
        <v>41</v>
      </c>
      <c r="B39" s="103"/>
      <c r="C39" s="103"/>
      <c r="D39" s="103"/>
      <c r="E39" s="103"/>
      <c r="F39" s="103"/>
      <c r="G39" s="103"/>
      <c r="H39" s="103"/>
      <c r="I39" s="103"/>
      <c r="J39" s="103"/>
      <c r="K39" s="103"/>
      <c r="L39" s="103"/>
      <c r="M39" s="103"/>
      <c r="N39" s="103"/>
      <c r="O39" s="103"/>
      <c r="P39" s="103"/>
      <c r="Q39" s="104"/>
    </row>
    <row r="40" spans="1:17" ht="16.5" customHeight="1" x14ac:dyDescent="0.25">
      <c r="A40" s="105"/>
      <c r="B40" s="106"/>
      <c r="C40" s="106"/>
      <c r="D40" s="106"/>
      <c r="E40" s="106"/>
      <c r="F40" s="106"/>
      <c r="G40" s="106"/>
      <c r="H40" s="106"/>
      <c r="I40" s="106"/>
      <c r="J40" s="106"/>
      <c r="K40" s="106"/>
      <c r="L40" s="106"/>
      <c r="M40" s="106"/>
      <c r="N40" s="106"/>
      <c r="O40" s="106"/>
      <c r="P40" s="106"/>
      <c r="Q40" s="107"/>
    </row>
    <row r="41" spans="1:17" ht="16.5" customHeight="1" x14ac:dyDescent="0.25">
      <c r="A41" s="105"/>
      <c r="B41" s="106"/>
      <c r="C41" s="106"/>
      <c r="D41" s="106"/>
      <c r="E41" s="106"/>
      <c r="F41" s="106"/>
      <c r="G41" s="106"/>
      <c r="H41" s="106"/>
      <c r="I41" s="106"/>
      <c r="J41" s="106"/>
      <c r="K41" s="106"/>
      <c r="L41" s="106"/>
      <c r="M41" s="106"/>
      <c r="N41" s="106"/>
      <c r="O41" s="106"/>
      <c r="P41" s="106"/>
      <c r="Q41" s="107"/>
    </row>
    <row r="42" spans="1:17" ht="16.5" customHeight="1" x14ac:dyDescent="0.25">
      <c r="A42" s="108"/>
      <c r="B42" s="109"/>
      <c r="C42" s="109"/>
      <c r="D42" s="109"/>
      <c r="E42" s="109"/>
      <c r="F42" s="109"/>
      <c r="G42" s="109"/>
      <c r="H42" s="109"/>
      <c r="I42" s="109"/>
      <c r="J42" s="109"/>
      <c r="K42" s="109"/>
      <c r="L42" s="109"/>
      <c r="M42" s="109"/>
      <c r="N42" s="109"/>
      <c r="O42" s="109"/>
      <c r="P42" s="109"/>
      <c r="Q42" s="110"/>
    </row>
    <row r="43" spans="1:17" ht="16.5" customHeight="1" x14ac:dyDescent="0.3">
      <c r="A43" s="115" t="s">
        <v>45</v>
      </c>
      <c r="B43" s="116"/>
      <c r="C43" s="117"/>
      <c r="D43" s="89"/>
      <c r="E43" s="90"/>
      <c r="F43" s="90"/>
      <c r="G43" s="90"/>
      <c r="H43" s="90"/>
      <c r="I43" s="33" t="s">
        <v>0</v>
      </c>
      <c r="J43" s="32"/>
      <c r="K43" s="34">
        <f ca="1">TODAY()</f>
        <v>44627</v>
      </c>
      <c r="L43" s="34"/>
      <c r="M43" s="18"/>
      <c r="N43" s="18"/>
      <c r="O43" s="18"/>
      <c r="P43" s="18"/>
      <c r="Q43" s="35"/>
    </row>
    <row r="44" spans="1:17" ht="16.5" customHeight="1" x14ac:dyDescent="0.3">
      <c r="A44" s="115"/>
      <c r="B44" s="116"/>
      <c r="C44" s="117"/>
      <c r="D44" s="89" t="s">
        <v>2</v>
      </c>
      <c r="E44" s="90"/>
      <c r="F44" s="90"/>
      <c r="G44" s="90"/>
      <c r="H44" s="90"/>
      <c r="I44" s="131" t="s">
        <v>1</v>
      </c>
      <c r="J44" s="132"/>
      <c r="K44" s="132"/>
      <c r="L44" s="132"/>
      <c r="M44" s="132"/>
      <c r="N44" s="132"/>
      <c r="O44" s="132"/>
      <c r="P44" s="132"/>
      <c r="Q44" s="133"/>
    </row>
    <row r="45" spans="1:17" ht="16.5" customHeight="1" x14ac:dyDescent="0.3">
      <c r="A45" s="115"/>
      <c r="B45" s="116"/>
      <c r="C45" s="117"/>
      <c r="D45" s="89" t="s">
        <v>3</v>
      </c>
      <c r="E45" s="90"/>
      <c r="F45" s="90"/>
      <c r="G45" s="90"/>
      <c r="H45" s="130"/>
      <c r="I45" s="131"/>
      <c r="J45" s="132"/>
      <c r="K45" s="132"/>
      <c r="L45" s="132"/>
      <c r="M45" s="132"/>
      <c r="N45" s="132"/>
      <c r="O45" s="132"/>
      <c r="P45" s="132"/>
      <c r="Q45" s="133"/>
    </row>
    <row r="46" spans="1:17" ht="16.5" customHeight="1" x14ac:dyDescent="0.3">
      <c r="A46" s="115"/>
      <c r="B46" s="116"/>
      <c r="C46" s="117"/>
      <c r="D46" s="89" t="s">
        <v>5</v>
      </c>
      <c r="E46" s="90"/>
      <c r="F46" s="90"/>
      <c r="G46" s="90"/>
      <c r="H46" s="130"/>
      <c r="I46" s="131"/>
      <c r="J46" s="132"/>
      <c r="K46" s="132"/>
      <c r="L46" s="132"/>
      <c r="M46" s="132"/>
      <c r="N46" s="132"/>
      <c r="O46" s="132"/>
      <c r="P46" s="132"/>
      <c r="Q46" s="133"/>
    </row>
    <row r="47" spans="1:17" ht="16.5" customHeight="1" x14ac:dyDescent="0.3">
      <c r="A47" s="115"/>
      <c r="B47" s="116"/>
      <c r="C47" s="117"/>
      <c r="D47" s="89" t="s">
        <v>4</v>
      </c>
      <c r="E47" s="90"/>
      <c r="F47" s="90"/>
      <c r="G47" s="90"/>
      <c r="H47" s="130"/>
      <c r="I47" s="131"/>
      <c r="J47" s="132"/>
      <c r="K47" s="132"/>
      <c r="L47" s="132"/>
      <c r="M47" s="132"/>
      <c r="N47" s="132"/>
      <c r="O47" s="132"/>
      <c r="P47" s="132"/>
      <c r="Q47" s="133"/>
    </row>
    <row r="48" spans="1:17" ht="16.5" customHeight="1" x14ac:dyDescent="0.25">
      <c r="A48" s="118"/>
      <c r="B48" s="119"/>
      <c r="C48" s="120"/>
      <c r="D48" s="74"/>
      <c r="E48" s="74"/>
      <c r="F48" s="74"/>
      <c r="G48" s="74"/>
      <c r="H48" s="74"/>
      <c r="I48" s="134"/>
      <c r="J48" s="135"/>
      <c r="K48" s="135"/>
      <c r="L48" s="135"/>
      <c r="M48" s="135"/>
      <c r="N48" s="135"/>
      <c r="O48" s="135"/>
      <c r="P48" s="135"/>
      <c r="Q48" s="136"/>
    </row>
  </sheetData>
  <sheetProtection algorithmName="SHA-512" hashValue="aB1MdbVsMlnTlknUDDq9zQtQb7ORnfbjQ5bfdveBNVPN1mwNzR2/RlV+BR6CfxQvBU/TOhUkd4Y9LpzA9TE+DQ==" saltValue="VJ4QZ6s8WoBzlRuABLHgQA==" spinCount="100000" sheet="1" objects="1" scenarios="1"/>
  <mergeCells count="23">
    <mergeCell ref="D2:M2"/>
    <mergeCell ref="M4:Q4"/>
    <mergeCell ref="H12:I12"/>
    <mergeCell ref="K12:Q12"/>
    <mergeCell ref="A43:C48"/>
    <mergeCell ref="K35:M35"/>
    <mergeCell ref="A10:B10"/>
    <mergeCell ref="B6:C6"/>
    <mergeCell ref="B7:C7"/>
    <mergeCell ref="B8:C8"/>
    <mergeCell ref="B5:C5"/>
    <mergeCell ref="C10:Q10"/>
    <mergeCell ref="D45:H45"/>
    <mergeCell ref="D46:H46"/>
    <mergeCell ref="D47:H47"/>
    <mergeCell ref="I44:Q48"/>
    <mergeCell ref="D43:H43"/>
    <mergeCell ref="D44:H44"/>
    <mergeCell ref="D4:G4"/>
    <mergeCell ref="H4:K4"/>
    <mergeCell ref="A35:C35"/>
    <mergeCell ref="A37:Q37"/>
    <mergeCell ref="A39:Q42"/>
  </mergeCells>
  <phoneticPr fontId="6" type="noConversion"/>
  <pageMargins left="0.59055118110236227" right="0.59055118110236227" top="0.39370078740157483" bottom="0.39370078740157483" header="0.31496062992125984" footer="0.31496062992125984"/>
  <pageSetup paperSize="9" scale="67"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7F59F5F-681E-43E0-BF02-789CA393B498}">
          <x14:formula1>
            <xm:f>Tabelle2!$D$1:$D$5</xm:f>
          </x14:formula1>
          <xm:sqref>I15:I34</xm:sqref>
        </x14:dataValidation>
        <x14:dataValidation type="list" allowBlank="1" showInputMessage="1" showErrorMessage="1" xr:uid="{79E2EAD6-F0D3-439C-B9EE-4E038992B0EB}">
          <x14:formula1>
            <xm:f>Tabelle2!$A$1:$A$13</xm:f>
          </x14:formula1>
          <xm:sqref>G15:G34</xm:sqref>
        </x14:dataValidation>
        <x14:dataValidation type="list" allowBlank="1" showInputMessage="1" showErrorMessage="1" xr:uid="{745B48A2-301E-4D60-8E53-6E8490F58D32}">
          <x14:formula1>
            <xm:f>Tabelle2!$C$1:$C$5</xm:f>
          </x14:formula1>
          <xm:sqref>H15:H34</xm:sqref>
        </x14:dataValidation>
        <x14:dataValidation type="list" allowBlank="1" showInputMessage="1" showErrorMessage="1" xr:uid="{30BCB1D0-AD99-4253-AE6F-D8C1E2C23D9A}">
          <x14:formula1>
            <xm:f>Tabelle2!$C$1:$C$4</xm:f>
          </x14:formula1>
          <xm:sqref>H15:I34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2"/>
  <sheetViews>
    <sheetView workbookViewId="0">
      <selection activeCell="C13" sqref="C13"/>
    </sheetView>
  </sheetViews>
  <sheetFormatPr baseColWidth="10" defaultRowHeight="15" x14ac:dyDescent="0.25"/>
  <cols>
    <col min="1" max="1" width="22.140625" customWidth="1"/>
    <col min="6" max="6" width="11.7109375" bestFit="1" customWidth="1"/>
  </cols>
  <sheetData>
    <row r="2" spans="1:7" x14ac:dyDescent="0.25">
      <c r="A2" t="s">
        <v>19</v>
      </c>
      <c r="C2" s="1" t="s">
        <v>16</v>
      </c>
      <c r="D2" t="s">
        <v>16</v>
      </c>
      <c r="F2" t="s">
        <v>16</v>
      </c>
    </row>
    <row r="3" spans="1:7" x14ac:dyDescent="0.25">
      <c r="A3" t="s">
        <v>20</v>
      </c>
      <c r="C3" t="s">
        <v>17</v>
      </c>
      <c r="D3" t="s">
        <v>17</v>
      </c>
      <c r="F3" t="s">
        <v>17</v>
      </c>
    </row>
    <row r="4" spans="1:7" x14ac:dyDescent="0.25">
      <c r="A4" t="s">
        <v>21</v>
      </c>
      <c r="C4" s="1" t="s">
        <v>18</v>
      </c>
    </row>
    <row r="5" spans="1:7" x14ac:dyDescent="0.25">
      <c r="A5" t="s">
        <v>24</v>
      </c>
      <c r="C5" s="1"/>
    </row>
    <row r="6" spans="1:7" x14ac:dyDescent="0.25">
      <c r="A6" t="s">
        <v>22</v>
      </c>
      <c r="C6" s="1"/>
    </row>
    <row r="7" spans="1:7" x14ac:dyDescent="0.25">
      <c r="A7" t="s">
        <v>23</v>
      </c>
      <c r="C7" s="1"/>
    </row>
    <row r="8" spans="1:7" x14ac:dyDescent="0.25">
      <c r="A8" t="s">
        <v>29</v>
      </c>
      <c r="G8" s="1"/>
    </row>
    <row r="9" spans="1:7" x14ac:dyDescent="0.25">
      <c r="A9" t="s">
        <v>25</v>
      </c>
    </row>
    <row r="10" spans="1:7" x14ac:dyDescent="0.25">
      <c r="A10" t="s">
        <v>26</v>
      </c>
    </row>
    <row r="11" spans="1:7" x14ac:dyDescent="0.25">
      <c r="A11" t="s">
        <v>27</v>
      </c>
    </row>
    <row r="12" spans="1:7" ht="18" x14ac:dyDescent="0.25">
      <c r="A12" t="s">
        <v>28</v>
      </c>
      <c r="E12" s="1"/>
      <c r="F12" s="2"/>
    </row>
  </sheetData>
  <sortState xmlns:xlrd2="http://schemas.microsoft.com/office/spreadsheetml/2017/richdata2" ref="A2:A12">
    <sortCondition ref="A2:A1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DGS-Media3</dc:creator>
  <cp:lastModifiedBy>User</cp:lastModifiedBy>
  <cp:lastPrinted>2022-02-11T10:48:14Z</cp:lastPrinted>
  <dcterms:created xsi:type="dcterms:W3CDTF">2020-02-02T10:13:23Z</dcterms:created>
  <dcterms:modified xsi:type="dcterms:W3CDTF">2022-03-07T19:28:38Z</dcterms:modified>
</cp:coreProperties>
</file>